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 2023\"/>
    </mc:Choice>
  </mc:AlternateContent>
  <xr:revisionPtr revIDLastSave="0" documentId="13_ncr:1_{50EA968B-D4CB-4E93-92F2-DD342F086B4D}" xr6:coauthVersionLast="47" xr6:coauthVersionMax="47" xr10:uidLastSave="{00000000-0000-0000-0000-000000000000}"/>
  <bookViews>
    <workbookView xWindow="-120" yWindow="-120" windowWidth="29040" windowHeight="15720" xr2:uid="{5831F742-1444-48CC-AADA-339855E99B4B}"/>
  </bookViews>
  <sheets>
    <sheet name="VHRD 12" sheetId="12" r:id="rId1"/>
    <sheet name="AZC 11" sheetId="11" r:id="rId2"/>
    <sheet name="VHRD 10- COMPLEMENTO " sheetId="10" r:id="rId3"/>
    <sheet name="VHRD 9" sheetId="9" r:id="rId4"/>
    <sheet name="DMFM 8" sheetId="8" r:id="rId5"/>
    <sheet name="FJDDUDV 7" sheetId="7" r:id="rId6"/>
    <sheet name="FJDDUDV 6" sheetId="6" r:id="rId7"/>
    <sheet name="BIMO 5" sheetId="5" r:id="rId8"/>
    <sheet name="BIMO 4" sheetId="4" r:id="rId9"/>
    <sheet name="DMFM 3" sheetId="3" r:id="rId10"/>
    <sheet name="ALRR 2" sheetId="2" r:id="rId11"/>
    <sheet name="ASM 1" sheetId="1" r:id="rId12"/>
  </sheets>
  <definedNames>
    <definedName name="_xlnm.Print_Area" localSheetId="10">'ALRR 2'!$B$1:$N$66</definedName>
    <definedName name="_xlnm.Print_Area" localSheetId="11">'ASM 1'!$B$1:$N$66</definedName>
    <definedName name="_xlnm.Print_Area" localSheetId="1">'AZC 11'!$B$1:$N$66</definedName>
    <definedName name="_xlnm.Print_Area" localSheetId="8">'BIMO 4'!$B$1:$N$66</definedName>
    <definedName name="_xlnm.Print_Area" localSheetId="7">'BIMO 5'!$B$1:$N$66</definedName>
    <definedName name="_xlnm.Print_Area" localSheetId="9">'DMFM 3'!$B$1:$N$66</definedName>
    <definedName name="_xlnm.Print_Area" localSheetId="4">'DMFM 8'!$B$1:$N$66</definedName>
    <definedName name="_xlnm.Print_Area" localSheetId="6">'FJDDUDV 6'!$B$1:$N$66</definedName>
    <definedName name="_xlnm.Print_Area" localSheetId="5">'FJDDUDV 7'!$B$1:$N$66</definedName>
    <definedName name="_xlnm.Print_Area" localSheetId="2">'VHRD 10- COMPLEMENTO '!$B$1:$N$66</definedName>
    <definedName name="_xlnm.Print_Area" localSheetId="0">'VHRD 12'!$B$1:$N$66</definedName>
    <definedName name="_xlnm.Print_Area" localSheetId="3">'VHRD 9'!$B$1:$N$66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2" l="1"/>
  <c r="M42" i="12"/>
  <c r="M40" i="12"/>
  <c r="J40" i="12"/>
  <c r="J42" i="12" s="1"/>
  <c r="M43" i="12" s="1"/>
  <c r="M44" i="11"/>
  <c r="M42" i="11"/>
  <c r="M40" i="11"/>
  <c r="J40" i="11"/>
  <c r="J42" i="11" s="1"/>
  <c r="M43" i="11" s="1"/>
  <c r="M45" i="3"/>
  <c r="M40" i="10"/>
  <c r="J40" i="10"/>
  <c r="J42" i="10" s="1"/>
  <c r="M43" i="10" s="1"/>
  <c r="M47" i="12" l="1"/>
  <c r="M9" i="12" s="1"/>
  <c r="B11" i="12" s="1"/>
  <c r="M47" i="11"/>
  <c r="M9" i="11" s="1"/>
  <c r="B11" i="11" s="1"/>
  <c r="M47" i="10"/>
  <c r="M9" i="10" s="1"/>
  <c r="B11" i="10" s="1"/>
  <c r="M45" i="8" l="1"/>
  <c r="M45" i="5"/>
  <c r="M45" i="4"/>
  <c r="M42" i="9"/>
  <c r="M40" i="9"/>
  <c r="J40" i="9"/>
  <c r="J42" i="9" s="1"/>
  <c r="M43" i="9" s="1"/>
  <c r="M40" i="8"/>
  <c r="J40" i="8"/>
  <c r="J42" i="8" s="1"/>
  <c r="M43" i="8" s="1"/>
  <c r="M45" i="7"/>
  <c r="M44" i="7"/>
  <c r="M42" i="7"/>
  <c r="M40" i="7"/>
  <c r="J40" i="7"/>
  <c r="J42" i="7" s="1"/>
  <c r="M43" i="7" s="1"/>
  <c r="M45" i="6"/>
  <c r="M44" i="6"/>
  <c r="M42" i="6"/>
  <c r="M40" i="6"/>
  <c r="J40" i="6"/>
  <c r="J42" i="6" s="1"/>
  <c r="M43" i="6" s="1"/>
  <c r="M40" i="5"/>
  <c r="J40" i="5"/>
  <c r="J42" i="5" s="1"/>
  <c r="M43" i="5" s="1"/>
  <c r="M40" i="4"/>
  <c r="J40" i="4"/>
  <c r="J42" i="4" s="1"/>
  <c r="M43" i="4" s="1"/>
  <c r="M47" i="8" l="1"/>
  <c r="M9" i="8" s="1"/>
  <c r="B11" i="8" s="1"/>
  <c r="M47" i="9"/>
  <c r="M9" i="9" s="1"/>
  <c r="B11" i="9" s="1"/>
  <c r="M47" i="5"/>
  <c r="M9" i="5" s="1"/>
  <c r="B11" i="5" s="1"/>
  <c r="M47" i="7"/>
  <c r="M9" i="7" s="1"/>
  <c r="B11" i="7" s="1"/>
  <c r="M47" i="6"/>
  <c r="M9" i="6" s="1"/>
  <c r="B11" i="6" s="1"/>
  <c r="M47" i="4"/>
  <c r="M9" i="4" s="1"/>
  <c r="B11" i="4" s="1"/>
  <c r="M40" i="3" l="1"/>
  <c r="J40" i="3"/>
  <c r="J42" i="3" s="1"/>
  <c r="M43" i="3" s="1"/>
  <c r="M40" i="2"/>
  <c r="J40" i="2"/>
  <c r="J42" i="2" s="1"/>
  <c r="M43" i="2" s="1"/>
  <c r="M42" i="1"/>
  <c r="M47" i="3" l="1"/>
  <c r="M9" i="3" s="1"/>
  <c r="B11" i="3" s="1"/>
  <c r="M47" i="2"/>
  <c r="M9" i="2" s="1"/>
  <c r="B11" i="2" s="1"/>
  <c r="M40" i="1"/>
  <c r="J40" i="1"/>
  <c r="J42" i="1" s="1"/>
  <c r="M43" i="1" s="1"/>
  <c r="M47" i="1" l="1"/>
  <c r="M9" i="1" s="1"/>
  <c r="B11" i="1" s="1"/>
</calcChain>
</file>

<file path=xl/sharedStrings.xml><?xml version="1.0" encoding="utf-8"?>
<sst xmlns="http://schemas.openxmlformats.org/spreadsheetml/2006/main" count="1345" uniqueCount="119">
  <si>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</si>
  <si>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</si>
  <si>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</si>
  <si>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</si>
  <si>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</si>
  <si>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</si>
  <si>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</si>
  <si>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</si>
  <si>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estimación de viáticos en comisión conferida para   - - - - - - - -- - - - - - - - - - - - - - - - - - - - - - - - - - - - - - - - - - - </t>
  </si>
  <si>
    <t>.</t>
  </si>
  <si>
    <t xml:space="preserve">AL </t>
  </si>
  <si>
    <t xml:space="preserve"> de </t>
  </si>
  <si>
    <t>SEPTIEMBRE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</si>
  <si>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</si>
  <si>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</si>
  <si>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</si>
  <si>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</si>
  <si>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</si>
  <si>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</si>
  <si>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</si>
  <si>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</si>
  <si>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</si>
  <si>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</si>
  <si>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</si>
  <si>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</si>
  <si>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</si>
  <si>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</si>
  <si>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</si>
  <si>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</si>
  <si>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>Combustible</t>
  </si>
  <si>
    <t xml:space="preserve">SALTILLO </t>
  </si>
  <si>
    <t>Km..</t>
  </si>
  <si>
    <t xml:space="preserve">TRANSITO LOCAL </t>
  </si>
  <si>
    <t>Kilometros por recorrer</t>
  </si>
  <si>
    <t xml:space="preserve">Hospedaje y Alimentacion </t>
  </si>
  <si>
    <t>Kilometros por litro</t>
  </si>
  <si>
    <t>Tipo de Cambio</t>
  </si>
  <si>
    <t>$</t>
  </si>
  <si>
    <t>Total de litros</t>
  </si>
  <si>
    <t>Peaje</t>
  </si>
  <si>
    <t>Costo por litro</t>
  </si>
  <si>
    <t>Estacionamiento</t>
  </si>
  <si>
    <t>Pasaje</t>
  </si>
  <si>
    <t>Transporte local</t>
  </si>
  <si>
    <t>Total por pagar</t>
  </si>
  <si>
    <t>Observaciones:</t>
  </si>
  <si>
    <t>A U T O R I Z O</t>
  </si>
  <si>
    <t>R  E  C  I  B  I</t>
  </si>
  <si>
    <t xml:space="preserve">LIC. MARIA ESTHER CARREÓN SERNA </t>
  </si>
  <si>
    <t>N  o  m  b  r  e</t>
  </si>
  <si>
    <t xml:space="preserve">DIRECTORA DE ADMINISTRACION Y FINANZAS </t>
  </si>
  <si>
    <t>P u e s t o</t>
  </si>
  <si>
    <t xml:space="preserve">AUXILIAR 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</si>
  <si>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</si>
  <si>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</si>
  <si>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</si>
  <si>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>CAPACITACION UPRL LOS DIAS 13 Y 14 DE SEPTIEMBRE 2023 EN SAN PEDRO, COAH.</t>
  </si>
  <si>
    <t xml:space="preserve">TORREON </t>
  </si>
  <si>
    <t xml:space="preserve">ALFREDO SANCHEZ MARIN </t>
  </si>
  <si>
    <t>JE DEL DEPARTAMENTO DE IMPULSO A LA CULTURA DE LA TRANSPARENCIA</t>
  </si>
  <si>
    <t>(CUATRO MIL OCHOCIENTOS CUARENTA Y SIETE  PESOS 37/100 MN)</t>
  </si>
  <si>
    <t>ARTEAGA</t>
  </si>
  <si>
    <t xml:space="preserve">ARTEAGA </t>
  </si>
  <si>
    <t>SALTILLO (ICAI)</t>
  </si>
  <si>
    <t xml:space="preserve">ANA LUCIA RETTA RIOJAS </t>
  </si>
  <si>
    <t>JEFA DEL DEPTAMENTO DE SEGUIMIENTO DATOS PERSONALES</t>
  </si>
  <si>
    <t>(CUATROCIENTOS SETENTA Y DOS PESOS  42/100 MN)</t>
  </si>
  <si>
    <t>CAPACITACION EN MATERIA DE PROTECCION DE DATOS PERSONALES EN REDES SOCIALES, TANTO A PADRES DE FAMILIA COMO ALUMNOS DE LA SECUNADARIA TECNICA #23 DE ARTEGA COAH. ASI COMO A BACHILLERATO DEL CECYTEC. LOS DIAS 11 AL 26 SEPTIEMNBRE 2023</t>
  </si>
  <si>
    <t xml:space="preserve">OCTUBRE </t>
  </si>
  <si>
    <t xml:space="preserve">6 TAXIS </t>
  </si>
  <si>
    <t xml:space="preserve">AEROPUERTO MTY </t>
  </si>
  <si>
    <t xml:space="preserve">EVENTO </t>
  </si>
  <si>
    <t xml:space="preserve">DULCE MARIA FUENTES MANCILLAS </t>
  </si>
  <si>
    <t xml:space="preserve">COMISIONADA PRESIDENTA </t>
  </si>
  <si>
    <t xml:space="preserve">FRANCISCO JAVIER DIEZ DE URDANIVIA DEL VALLE </t>
  </si>
  <si>
    <t xml:space="preserve">COMISIONADO </t>
  </si>
  <si>
    <t>( PESOS  37/100 MN)</t>
  </si>
  <si>
    <t xml:space="preserve">BERTHA ICELA MATA ORTIZ </t>
  </si>
  <si>
    <t xml:space="preserve">COMISIONADA </t>
  </si>
  <si>
    <t>REUNION DE TRABAJO CON LOS COMISIONADOS Y PERSONAL DIRECTIVO DEL INAI  PARA SEGUIMIENTO AL PROTAI Y PRONADATOS , EN LA CDMX LOS DIAS 05 AL 08 OCTUBRE 2023.</t>
  </si>
  <si>
    <t xml:space="preserve">AEROPUERTO CDMX </t>
  </si>
  <si>
    <t xml:space="preserve">CDMX </t>
  </si>
  <si>
    <t>(DIECINUEVE MIL DOSCIENTOS OCHENTA Y UN PESOS  60/100 MN)</t>
  </si>
  <si>
    <t>ELECCIONES DE COORDINACIONES DEL SNT 2023 SEDE CIUDAD DE MORELIA, MICHOACAN LOS DIAS 29 AL 31 DE OCTUBRE 2023.</t>
  </si>
  <si>
    <t xml:space="preserve">AEROPUERTO MICHOACAN </t>
  </si>
  <si>
    <t xml:space="preserve">MORELIA </t>
  </si>
  <si>
    <t>MORELIA</t>
  </si>
  <si>
    <t xml:space="preserve">SEPTIEMBRE </t>
  </si>
  <si>
    <t xml:space="preserve">VICTOR HUGO RUIZ DOMINGEZ </t>
  </si>
  <si>
    <t xml:space="preserve">JEFE DE SERVICIO GENERALES </t>
  </si>
  <si>
    <t xml:space="preserve">TRASLADO A PERSONAL DEL INAI PARA EVENTO IMPLEMENTACION DEL PLAN NACIONAL DE SOCIALIZACION DEL DERECHO DE ACCESO A LA INFORMACION EN EL ESTADO DE COAHUILA DE ZARAGOZA. </t>
  </si>
  <si>
    <t>(TRES MIL OCHCOEINTOS OCHENTA Y NUEVE  PESOS 77/100 MN)</t>
  </si>
  <si>
    <t>LO ASIGNADO PARA LAS COMIDAS ES PARA LOS</t>
  </si>
  <si>
    <t xml:space="preserve">DOS DIAS </t>
  </si>
  <si>
    <t>SEMANA NACIONAL DE TRANSPARENCIA 2023, DIA 3: LOS ORGANOS DE TRANSPARENCIA COMO GARANTES DE DERECHOS Y SU PAPEL EN LA CONSOLIDACION DEMOCRATICA EN MEXICO , SEDE: MORELIA, MOCHOACAN LOS DIAS 03,04 Y 05 DE OCTUBRE 2023.</t>
  </si>
  <si>
    <t xml:space="preserve">AEROPUERTO MORELIA </t>
  </si>
  <si>
    <t>SEMANA NACIONAL DE TRANSPARENCIA 2023, SEDE MERIDA YUCATAN LOS DIAS 02 AL 05 OCTUBRE 2023</t>
  </si>
  <si>
    <t xml:space="preserve">8 TAXIS </t>
  </si>
  <si>
    <t>AEROPUERTO MERIDA</t>
  </si>
  <si>
    <t>COMISIONADA</t>
  </si>
  <si>
    <t>(ONCE MIL OCHOCIENTOS OCHENTA  PESOS 36/100 MN)</t>
  </si>
  <si>
    <t>ELECCIONES DE COORDINACIONES DEL SNT 2023 SEDE: MOREILIA, MICHOACAN DEL 29 AL 31 OCTUBRE 2023.</t>
  </si>
  <si>
    <t>(OCHO MIL DOSCIENTOS CUARENTA Y TRES  PESOS 10/100 MN)</t>
  </si>
  <si>
    <t xml:space="preserve"> COMPLEMENTO - TRASLADO A PERSONAL DEL INAI PARA EVENTO IMPLEMENTACION DEL PLAN NACIONAL DE SOCIALIZACION DEL DERECHO DE ACCESO A LA INFORMACION EN EL ESTADO DE COAHUILA DE ZARAGOZA. </t>
  </si>
  <si>
    <t xml:space="preserve">COMPLEMENTO DE VIATICO TRASLADO PERSONAL </t>
  </si>
  <si>
    <t xml:space="preserve">INAI </t>
  </si>
  <si>
    <t xml:space="preserve">GASOLINA </t>
  </si>
  <si>
    <t>(SEISCIENTOS NOVENTA Y CUATRO  PESOS 74/100 MN)</t>
  </si>
  <si>
    <t>(OCHO MIL DOSCIENTOS CUARENTA Y TRES PESOS 10/100 MN)</t>
  </si>
  <si>
    <t xml:space="preserve"> TRASLADO A COMISIONADA PRESIDENTA RELATIVOS AL AEROPUERTO DE MONTERREY </t>
  </si>
  <si>
    <t>Y</t>
  </si>
  <si>
    <t xml:space="preserve">ARMANDO ZAMORA CRUZ </t>
  </si>
  <si>
    <t xml:space="preserve">AUXILAR </t>
  </si>
  <si>
    <t>(DOS MIL SEISCIENTOS TREINTA Y UN PESOS 26/100 MN)</t>
  </si>
  <si>
    <t>(ONCE MIL CUATROCIENTOS CUARENTA PESOS  34/100 MN)</t>
  </si>
  <si>
    <t xml:space="preserve"> TRASLADOS RELATIVOS  A COMISIONADA BERTHA ICELA MATA ORTIZ   AL AEROPUERTO DE MONTERREY </t>
  </si>
  <si>
    <t xml:space="preserve">VICTOR HUGO RUIZ DOMINGUEZ </t>
  </si>
  <si>
    <t>JEFE DE SERVICIO GENERALES</t>
  </si>
  <si>
    <t>(TRES MIL TREINTA Y UN PESOS 26/100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</si>
</sst>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57">
    <xf numFmtId="0" fontId="0" fillId="0" borderId="0" xfId="0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0" xfId="2" applyFont="1"/>
    <xf numFmtId="0" fontId="3" fillId="0" borderId="4" xfId="2" applyFont="1" applyBorder="1"/>
    <xf numFmtId="0" fontId="4" fillId="0" borderId="0" xfId="2" applyFont="1"/>
    <xf numFmtId="0" fontId="5" fillId="0" borderId="8" xfId="2" applyFont="1" applyBorder="1"/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0" xfId="2" applyFont="1"/>
    <xf numFmtId="0" fontId="5" fillId="0" borderId="9" xfId="2" applyFont="1" applyBorder="1"/>
    <xf numFmtId="0" fontId="3" fillId="0" borderId="9" xfId="2" applyFont="1" applyBorder="1"/>
    <xf numFmtId="0" fontId="3" fillId="0" borderId="1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4" fillId="0" borderId="4" xfId="2" applyFont="1" applyBorder="1"/>
    <xf numFmtId="38" fontId="3" fillId="0" borderId="12" xfId="2" applyNumberFormat="1" applyFont="1" applyBorder="1" applyAlignment="1">
      <alignment horizontal="center"/>
    </xf>
    <xf numFmtId="44" fontId="5" fillId="0" borderId="0" xfId="2" applyNumberFormat="1" applyFont="1"/>
    <xf numFmtId="38" fontId="3" fillId="0" borderId="0" xfId="2" applyNumberFormat="1" applyFont="1" applyAlignment="1">
      <alignment horizontal="center"/>
    </xf>
    <xf numFmtId="0" fontId="3" fillId="0" borderId="11" xfId="2" applyFont="1" applyBorder="1"/>
    <xf numFmtId="44" fontId="3" fillId="0" borderId="9" xfId="2" applyNumberFormat="1" applyFont="1" applyBorder="1"/>
    <xf numFmtId="0" fontId="3" fillId="0" borderId="15" xfId="2" applyFont="1" applyBorder="1"/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2" fontId="5" fillId="0" borderId="0" xfId="2" applyNumberFormat="1" applyFont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5" fillId="0" borderId="0" xfId="2" applyFont="1" applyAlignment="1">
      <alignment horizontal="right"/>
    </xf>
    <xf numFmtId="43" fontId="3" fillId="0" borderId="0" xfId="2" applyNumberFormat="1" applyFont="1"/>
    <xf numFmtId="0" fontId="5" fillId="0" borderId="17" xfId="2" applyFont="1" applyBorder="1"/>
    <xf numFmtId="0" fontId="3" fillId="0" borderId="18" xfId="2" applyFont="1" applyBorder="1"/>
    <xf numFmtId="0" fontId="3" fillId="0" borderId="19" xfId="2" applyFont="1" applyBorder="1"/>
    <xf numFmtId="164" fontId="5" fillId="0" borderId="18" xfId="3" applyFont="1" applyBorder="1" applyAlignment="1"/>
    <xf numFmtId="164" fontId="5" fillId="0" borderId="20" xfId="3" applyFont="1" applyBorder="1" applyAlignment="1"/>
    <xf numFmtId="0" fontId="5" fillId="0" borderId="21" xfId="2" applyFont="1" applyBorder="1"/>
    <xf numFmtId="0" fontId="5" fillId="0" borderId="11" xfId="2" applyFont="1" applyBorder="1"/>
    <xf numFmtId="0" fontId="5" fillId="0" borderId="22" xfId="2" applyFont="1" applyBorder="1"/>
    <xf numFmtId="0" fontId="5" fillId="0" borderId="14" xfId="2" applyFont="1" applyBorder="1"/>
    <xf numFmtId="164" fontId="3" fillId="0" borderId="0" xfId="2" applyNumberFormat="1" applyFont="1"/>
    <xf numFmtId="0" fontId="3" fillId="0" borderId="14" xfId="2" applyFont="1" applyBorder="1"/>
    <xf numFmtId="0" fontId="3" fillId="0" borderId="16" xfId="2" applyFont="1" applyBorder="1"/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24" xfId="2" applyFont="1" applyBorder="1"/>
    <xf numFmtId="0" fontId="3" fillId="0" borderId="10" xfId="2" applyFont="1" applyBorder="1"/>
    <xf numFmtId="0" fontId="5" fillId="0" borderId="10" xfId="2" applyFont="1" applyBorder="1"/>
    <xf numFmtId="16" fontId="3" fillId="0" borderId="25" xfId="2" applyNumberFormat="1" applyFont="1" applyBorder="1"/>
    <xf numFmtId="0" fontId="8" fillId="0" borderId="0" xfId="2" applyFont="1"/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164" fontId="3" fillId="0" borderId="4" xfId="3" applyFont="1" applyFill="1" applyBorder="1" applyAlignment="1"/>
    <xf numFmtId="164" fontId="3" fillId="0" borderId="0" xfId="3" applyFont="1" applyFill="1" applyBorder="1" applyAlignment="1"/>
    <xf numFmtId="0" fontId="5" fillId="0" borderId="0" xfId="2" applyFont="1" applyAlignment="1">
      <alignment horizontal="left"/>
    </xf>
    <xf numFmtId="0" fontId="5" fillId="0" borderId="9" xfId="2" applyFont="1" applyBorder="1" applyAlignment="1">
      <alignment horizontal="left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7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0" xfId="2" applyFont="1" applyAlignment="1">
      <alignment horizontal="center"/>
    </xf>
    <xf numFmtId="164" fontId="5" fillId="0" borderId="5" xfId="3" applyFont="1" applyBorder="1" applyAlignment="1"/>
    <xf numFmtId="164" fontId="5" fillId="0" borderId="6" xfId="3" applyFont="1" applyBorder="1" applyAlignment="1"/>
    <xf numFmtId="0" fontId="8" fillId="2" borderId="14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6" fillId="0" borderId="4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17" fontId="3" fillId="0" borderId="11" xfId="2" applyNumberFormat="1" applyFont="1" applyBorder="1" applyAlignment="1">
      <alignment horizontal="center"/>
    </xf>
    <xf numFmtId="0" fontId="7" fillId="2" borderId="4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9" xfId="2" applyFont="1" applyBorder="1" applyAlignment="1">
      <alignment horizontal="right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164" fontId="3" fillId="0" borderId="5" xfId="3" applyFont="1" applyBorder="1" applyAlignment="1">
      <alignment horizontal="center"/>
    </xf>
    <xf numFmtId="164" fontId="3" fillId="0" borderId="16" xfId="3" applyFont="1" applyBorder="1" applyAlignment="1">
      <alignment horizontal="center"/>
    </xf>
    <xf numFmtId="4" fontId="5" fillId="0" borderId="0" xfId="2" applyNumberFormat="1" applyFont="1" applyAlignment="1">
      <alignment horizontal="right"/>
    </xf>
    <xf numFmtId="4" fontId="5" fillId="0" borderId="9" xfId="2" applyNumberFormat="1" applyFont="1" applyBorder="1" applyAlignment="1">
      <alignment horizontal="right"/>
    </xf>
    <xf numFmtId="164" fontId="3" fillId="0" borderId="12" xfId="3" applyFont="1" applyBorder="1" applyAlignment="1">
      <alignment horizontal="center"/>
    </xf>
    <xf numFmtId="164" fontId="3" fillId="0" borderId="0" xfId="3" applyFont="1" applyBorder="1" applyAlignment="1">
      <alignment horizontal="center"/>
    </xf>
    <xf numFmtId="0" fontId="3" fillId="0" borderId="15" xfId="2" applyFont="1" applyBorder="1" applyAlignment="1">
      <alignment horizontal="center" wrapText="1"/>
    </xf>
    <xf numFmtId="0" fontId="5" fillId="0" borderId="0" xfId="2" applyFont="1" applyAlignment="1">
      <alignment horizontal="right" wrapText="1"/>
    </xf>
    <xf numFmtId="44" fontId="3" fillId="0" borderId="5" xfId="1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0" fontId="3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right" wrapText="1"/>
    </xf>
    <xf numFmtId="44" fontId="3" fillId="0" borderId="5" xfId="1" applyFont="1" applyBorder="1" applyAlignment="1"/>
    <xf numFmtId="44" fontId="3" fillId="0" borderId="6" xfId="1" applyFont="1" applyBorder="1" applyAlignment="1"/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44" fontId="5" fillId="0" borderId="5" xfId="1" applyFont="1" applyBorder="1" applyAlignment="1"/>
    <xf numFmtId="44" fontId="5" fillId="0" borderId="6" xfId="1" applyFont="1" applyBorder="1" applyAlignment="1"/>
    <xf numFmtId="0" fontId="5" fillId="0" borderId="4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2" fillId="0" borderId="18" xfId="2" applyBorder="1" applyAlignment="1">
      <alignment horizontal="center"/>
    </xf>
    <xf numFmtId="0" fontId="2" fillId="0" borderId="20" xfId="2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/>
    </xf>
  </cellXfs>
  <cellStyles count="4">
    <cellStyle name="Moneda" xfId="1" builtinId="4"/>
    <cellStyle name="Moneda 2 2" xfId="3" xr:uid="{7DAB8C16-AC65-4135-A61B-4F593A0F3A4E}"/>
    <cellStyle name="Normal" xfId="0" builtinId="0"/>
    <cellStyle name="Normal 2 2" xfId="2" xr:uid="{6FD80F00-BAE2-45EE-87E6-3B6A3B5125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E1AE50BB-4FF0-4B4E-8208-11F31D03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DB55E414-BF95-42BF-AC8A-A8EE67B5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B81BE4B1-FD4E-4287-96A8-A53D3CA4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D79C52FC-2ED1-4C9D-8136-C99C49F5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C1C3BA0B-5255-41D2-9FA1-1AF8E82A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7C1B9C96-ACEA-4C85-BFD8-CF7150C8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580980F9-3D5F-4284-B9E6-53BBCE1E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31EFC94E-90C7-4C1B-BD42-56F5AB76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A605DEA9-CB73-4E2A-8F4A-91D107A0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2BDDF5D5-105B-4A08-907F-8BB5EC0A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D4B8A43C-DAEE-4360-8726-959EF747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6E719E48-821C-4F3C-AF7C-C7431909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ACFCB69E-C698-43BB-996C-FE6D753C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879DD136-BA2B-4307-80F3-12B11E5B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E59349F6-E023-4CBC-B8DF-03EE24A5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E8367C9E-781E-4189-B221-82DBD312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3303E3AD-5FE7-4DC0-9BF3-E7637A08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C35762FC-7994-486E-8998-0C069D50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86AB1A8D-F97A-4D8F-81B8-83874BE9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8BDBC99C-B080-4628-8E04-9F00C517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853DC892-9BED-47F6-9CB6-EDD13528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8ECFF343-74EF-4EFA-ABF4-54A986FC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65BA03A7-244A-4E5C-8D16-D479EF38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8E386122-D7A1-4279-8AA5-7454C161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E483DDBD-59FF-4ABD-9009-00B4BB12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AD9D90A3-080A-4441-B136-C24A75C6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B99882C2-931B-49F5-BD76-742CC425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AB3E573E-A321-41C1-9702-A99F5F40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9AB88C7A-9FBC-454B-AA1F-4E60E7CB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37BD9F77-9398-48C7-B360-B1346F39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2FE8FFE8-25BF-40B3-9AC0-97549740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E7F284DE-5AEE-4363-9E4E-DE2B8737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37FE88FB-650A-4779-935E-339640C1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33093CEF-1A3C-4068-B6C8-E5B7B846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2E724EFA-EE35-4377-BADF-0410DDDD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A614FC8C-3FF6-4CDC-A53C-CBBCC812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08F715D9-92DC-421A-A459-43C08299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98548674-F00B-4F82-AAB6-0DDB7FDA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923F72BE-58B4-4753-8505-C4B4B4D9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936DE196-10AE-4A06-9D2F-5A2BCC8A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E69224C7-8491-4E35-AF41-9D847036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CA33FE50-534B-4206-826C-EF277050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F800CA2D-03CD-4DF3-B28A-3CD67ACD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3F416209-AB73-4DAD-B950-7BA9B2EA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B359B0CF-779A-4139-BB60-A2F7B915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B65A2995-DDAA-4203-84F0-714235E2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842756EF-D09F-4A13-98D2-3B079062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55577F81-3C6D-4087-ADE0-8496247F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2645-0C5C-49C8-997F-F864795A36AC}">
  <sheetPr>
    <pageSetUpPr fitToPage="1"/>
  </sheetPr>
  <dimension ref="A1:S487"/>
  <sheetViews>
    <sheetView tabSelected="1" zoomScale="120" zoomScaleNormal="120" workbookViewId="0">
      <selection activeCell="I61" sqref="I61:N6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12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84"/>
      <c r="M4" s="84"/>
      <c r="N4" s="9" t="s">
        <v>2</v>
      </c>
    </row>
    <row r="5" spans="1:19">
      <c r="A5" s="5"/>
      <c r="B5" s="5"/>
      <c r="G5" s="10"/>
      <c r="L5" s="84"/>
      <c r="M5" s="84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29</v>
      </c>
      <c r="K8" s="83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3031.2631578947367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87"/>
      <c r="B11" s="89">
        <f>$M$9</f>
        <v>3031.2631578947367</v>
      </c>
      <c r="C11" s="90"/>
      <c r="D11" s="91" t="s">
        <v>118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115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2</v>
      </c>
      <c r="F16" s="83" t="s">
        <v>5</v>
      </c>
      <c r="G16" s="110" t="s">
        <v>68</v>
      </c>
      <c r="H16" s="97"/>
      <c r="I16" s="83" t="s">
        <v>110</v>
      </c>
      <c r="J16" s="17">
        <v>5</v>
      </c>
      <c r="K16" s="83" t="s">
        <v>11</v>
      </c>
      <c r="L16" s="110" t="s">
        <v>68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/>
      <c r="E18" s="116" t="s">
        <v>14</v>
      </c>
      <c r="F18" s="117"/>
      <c r="G18" s="118"/>
      <c r="H18" s="18" t="s">
        <v>15</v>
      </c>
      <c r="I18" s="116" t="s">
        <v>16</v>
      </c>
      <c r="J18" s="118"/>
      <c r="K18" s="18"/>
      <c r="L18" s="116" t="s">
        <v>17</v>
      </c>
      <c r="M18" s="118"/>
      <c r="N18" s="18"/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83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/>
      <c r="E24" s="83" t="s">
        <v>26</v>
      </c>
      <c r="F24" s="125"/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>
        <v>1</v>
      </c>
      <c r="E25" s="83" t="s">
        <v>26</v>
      </c>
      <c r="F25" s="129">
        <v>400</v>
      </c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83"/>
      <c r="F26" s="130"/>
      <c r="G26" s="130"/>
      <c r="M26" s="127"/>
      <c r="N26" s="128"/>
    </row>
    <row r="27" spans="1:14">
      <c r="A27" s="5"/>
      <c r="B27" s="5" t="s">
        <v>5</v>
      </c>
      <c r="C27" s="97" t="s">
        <v>30</v>
      </c>
      <c r="D27" s="97"/>
      <c r="E27" s="97"/>
      <c r="F27" s="83" t="s">
        <v>26</v>
      </c>
      <c r="G27" s="97" t="s">
        <v>70</v>
      </c>
      <c r="H27" s="97"/>
      <c r="I27" s="97"/>
      <c r="J27" s="24">
        <v>115</v>
      </c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70</v>
      </c>
      <c r="D28" s="97"/>
      <c r="E28" s="97"/>
      <c r="F28" s="83" t="s">
        <v>26</v>
      </c>
      <c r="G28" s="97" t="s">
        <v>30</v>
      </c>
      <c r="H28" s="97"/>
      <c r="I28" s="97"/>
      <c r="J28" s="24">
        <v>115</v>
      </c>
      <c r="K28" s="4" t="s">
        <v>31</v>
      </c>
      <c r="N28" s="25"/>
    </row>
    <row r="29" spans="1:14">
      <c r="A29" s="5"/>
      <c r="B29" s="5" t="s">
        <v>5</v>
      </c>
      <c r="C29" s="122"/>
      <c r="D29" s="122"/>
      <c r="E29" s="122"/>
      <c r="F29" s="83" t="s">
        <v>26</v>
      </c>
      <c r="G29" s="124"/>
      <c r="H29" s="124"/>
      <c r="I29" s="124"/>
      <c r="J29" s="24"/>
      <c r="K29" s="4" t="s">
        <v>31</v>
      </c>
      <c r="N29" s="12"/>
    </row>
    <row r="30" spans="1:14">
      <c r="A30" s="5"/>
      <c r="B30" s="5" t="s">
        <v>5</v>
      </c>
      <c r="C30" s="131" t="s">
        <v>30</v>
      </c>
      <c r="D30" s="131"/>
      <c r="E30" s="131"/>
      <c r="F30" s="83" t="s">
        <v>26</v>
      </c>
      <c r="G30" s="131" t="s">
        <v>70</v>
      </c>
      <c r="H30" s="131"/>
      <c r="I30" s="131"/>
      <c r="J30" s="24">
        <v>115</v>
      </c>
      <c r="K30" s="4" t="s">
        <v>31</v>
      </c>
      <c r="N30" s="12"/>
    </row>
    <row r="31" spans="1:14" ht="11.25" customHeight="1">
      <c r="A31" s="5"/>
      <c r="B31" s="5" t="s">
        <v>5</v>
      </c>
      <c r="C31" s="97" t="s">
        <v>70</v>
      </c>
      <c r="D31" s="97"/>
      <c r="E31" s="97"/>
      <c r="F31" s="83" t="s">
        <v>26</v>
      </c>
      <c r="G31" s="131" t="s">
        <v>30</v>
      </c>
      <c r="H31" s="131"/>
      <c r="I31" s="131"/>
      <c r="J31" s="24">
        <v>115</v>
      </c>
      <c r="K31" s="4" t="s">
        <v>31</v>
      </c>
      <c r="N31" s="12"/>
    </row>
    <row r="32" spans="1:14">
      <c r="A32" s="5"/>
      <c r="B32" s="5" t="s">
        <v>5</v>
      </c>
      <c r="C32" s="97"/>
      <c r="D32" s="97"/>
      <c r="E32" s="97"/>
      <c r="F32" s="83" t="s">
        <v>26</v>
      </c>
      <c r="G32" s="97"/>
      <c r="H32" s="97"/>
      <c r="I32" s="97"/>
      <c r="J32" s="24"/>
      <c r="K32" s="4" t="s">
        <v>31</v>
      </c>
      <c r="N32" s="12"/>
    </row>
    <row r="33" spans="1:15" ht="11.25" customHeight="1">
      <c r="A33" s="5"/>
      <c r="B33" s="5" t="s">
        <v>5</v>
      </c>
      <c r="C33" s="122"/>
      <c r="D33" s="122"/>
      <c r="E33" s="122"/>
      <c r="F33" s="83" t="s">
        <v>26</v>
      </c>
      <c r="G33" s="97"/>
      <c r="H33" s="97"/>
      <c r="I33" s="97"/>
      <c r="J33" s="24"/>
      <c r="K33" s="4" t="s">
        <v>31</v>
      </c>
      <c r="N33" s="12"/>
    </row>
    <row r="34" spans="1:15">
      <c r="A34" s="5"/>
      <c r="B34" s="5" t="s">
        <v>5</v>
      </c>
      <c r="C34" s="97"/>
      <c r="D34" s="97"/>
      <c r="E34" s="97"/>
      <c r="F34" s="83" t="s">
        <v>26</v>
      </c>
      <c r="G34" s="97"/>
      <c r="H34" s="97"/>
      <c r="I34" s="97"/>
      <c r="J34" s="24"/>
      <c r="K34" s="4" t="s">
        <v>31</v>
      </c>
      <c r="N34" s="12"/>
    </row>
    <row r="35" spans="1:15">
      <c r="A35" s="5"/>
      <c r="B35" s="5"/>
      <c r="C35" s="97"/>
      <c r="D35" s="97"/>
      <c r="E35" s="97"/>
      <c r="F35" s="83" t="s">
        <v>26</v>
      </c>
      <c r="G35" s="97"/>
      <c r="H35" s="97"/>
      <c r="I35" s="97"/>
      <c r="J35" s="24"/>
      <c r="K35" s="4" t="s">
        <v>31</v>
      </c>
      <c r="N35" s="12"/>
    </row>
    <row r="36" spans="1:15">
      <c r="A36" s="5"/>
      <c r="B36" s="5"/>
      <c r="C36" s="97"/>
      <c r="D36" s="97"/>
      <c r="E36" s="97"/>
      <c r="F36" s="83" t="s">
        <v>26</v>
      </c>
      <c r="G36" s="97"/>
      <c r="H36" s="97"/>
      <c r="I36" s="97"/>
      <c r="J36" s="24"/>
      <c r="K36" s="4" t="s">
        <v>31</v>
      </c>
      <c r="N36" s="12"/>
    </row>
    <row r="37" spans="1:15">
      <c r="A37" s="5"/>
      <c r="B37" s="5"/>
      <c r="C37" s="97"/>
      <c r="D37" s="97"/>
      <c r="E37" s="97"/>
      <c r="F37" s="83" t="s">
        <v>26</v>
      </c>
      <c r="G37" s="97"/>
      <c r="H37" s="97"/>
      <c r="I37" s="97"/>
      <c r="J37" s="24"/>
      <c r="K37" s="4" t="s">
        <v>31</v>
      </c>
      <c r="N37" s="12"/>
    </row>
    <row r="38" spans="1:15">
      <c r="A38" s="5"/>
      <c r="B38" s="5"/>
      <c r="C38" s="97"/>
      <c r="D38" s="97"/>
      <c r="E38" s="97"/>
      <c r="F38" s="83" t="s">
        <v>26</v>
      </c>
      <c r="G38" s="97"/>
      <c r="H38" s="97"/>
      <c r="I38" s="97"/>
      <c r="J38" s="24"/>
      <c r="K38" s="4" t="s">
        <v>31</v>
      </c>
      <c r="N38" s="12"/>
    </row>
    <row r="39" spans="1:15">
      <c r="A39" s="5"/>
      <c r="B39" s="5"/>
      <c r="C39" s="122"/>
      <c r="D39" s="122"/>
      <c r="E39" s="122"/>
      <c r="F39" s="83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83"/>
      <c r="G40" s="135" t="s">
        <v>33</v>
      </c>
      <c r="H40" s="135"/>
      <c r="I40" s="135"/>
      <c r="J40" s="27">
        <f>SUM(J27:J39)</f>
        <v>460</v>
      </c>
      <c r="K40" s="88"/>
      <c r="L40" s="85" t="s">
        <v>34</v>
      </c>
      <c r="M40" s="133">
        <f>(D24*F24)+(D25*F25)</f>
        <v>400</v>
      </c>
      <c r="N40" s="134"/>
    </row>
    <row r="41" spans="1:15" ht="11.25" customHeight="1">
      <c r="A41" s="5"/>
      <c r="B41" s="5"/>
      <c r="C41" s="6"/>
      <c r="F41" s="83"/>
      <c r="G41" s="98" t="s">
        <v>35</v>
      </c>
      <c r="H41" s="98"/>
      <c r="I41" s="98"/>
      <c r="J41" s="84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83"/>
      <c r="G42" s="98" t="s">
        <v>38</v>
      </c>
      <c r="H42" s="98"/>
      <c r="I42" s="98"/>
      <c r="J42" s="31">
        <f>J40/J41</f>
        <v>48.421052631578945</v>
      </c>
      <c r="K42" s="132" t="s">
        <v>39</v>
      </c>
      <c r="L42" s="136"/>
      <c r="M42" s="137">
        <f>334*4</f>
        <v>1336</v>
      </c>
      <c r="N42" s="138"/>
    </row>
    <row r="43" spans="1:15" ht="15" customHeight="1">
      <c r="A43" s="5"/>
      <c r="B43" s="5"/>
      <c r="C43" s="6"/>
      <c r="F43" s="83"/>
      <c r="G43" s="98" t="s">
        <v>40</v>
      </c>
      <c r="H43" s="98"/>
      <c r="I43" s="98"/>
      <c r="J43" s="32">
        <v>22</v>
      </c>
      <c r="K43" s="88"/>
      <c r="L43" s="33" t="s">
        <v>29</v>
      </c>
      <c r="M43" s="139">
        <f>J42*J43</f>
        <v>1065.2631578947369</v>
      </c>
      <c r="N43" s="140"/>
    </row>
    <row r="44" spans="1:15" ht="11.25" customHeight="1">
      <c r="A44" s="5"/>
      <c r="B44" s="5"/>
      <c r="C44" s="6"/>
      <c r="F44" s="83"/>
      <c r="G44" s="83"/>
      <c r="I44" s="84"/>
      <c r="K44" s="132" t="s">
        <v>41</v>
      </c>
      <c r="L44" s="132"/>
      <c r="M44" s="133">
        <f>230</f>
        <v>230</v>
      </c>
      <c r="N44" s="134"/>
    </row>
    <row r="45" spans="1:15">
      <c r="A45" s="5"/>
      <c r="B45" s="5"/>
      <c r="C45" s="6"/>
      <c r="F45" s="83"/>
      <c r="G45" s="83"/>
      <c r="H45" s="84"/>
      <c r="I45" s="84"/>
      <c r="J45" s="33"/>
      <c r="K45" s="33"/>
      <c r="L45" s="33" t="s">
        <v>42</v>
      </c>
      <c r="M45" s="133"/>
      <c r="N45" s="134"/>
    </row>
    <row r="46" spans="1:15">
      <c r="A46" s="5"/>
      <c r="B46" s="5"/>
      <c r="E46" s="88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88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3031.2631578947367</v>
      </c>
      <c r="N47" s="140"/>
    </row>
    <row r="48" spans="1:15">
      <c r="A48" s="5"/>
      <c r="B48" s="5"/>
      <c r="E48" s="88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88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88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82"/>
      <c r="C59" s="83"/>
      <c r="D59" s="83"/>
      <c r="E59" s="83"/>
      <c r="F59" s="83"/>
      <c r="G59" s="83"/>
      <c r="I59" s="83"/>
      <c r="J59" s="83"/>
      <c r="K59" s="83"/>
      <c r="L59" s="83"/>
      <c r="M59" s="83"/>
      <c r="N59" s="86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116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117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6A751-69DF-4074-9310-01FFD68EAF7A}">
  <sheetPr>
    <pageSetUpPr fitToPage="1"/>
  </sheetPr>
  <dimension ref="A1:S487"/>
  <sheetViews>
    <sheetView topLeftCell="A28" zoomScale="120" zoomScaleNormal="120" workbookViewId="0">
      <selection activeCell="M47" sqref="M47:N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3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56"/>
      <c r="M4" s="56"/>
      <c r="N4" s="9" t="s">
        <v>2</v>
      </c>
    </row>
    <row r="5" spans="1:19">
      <c r="A5" s="5"/>
      <c r="B5" s="5"/>
      <c r="G5" s="10"/>
      <c r="L5" s="56"/>
      <c r="M5" s="56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28</v>
      </c>
      <c r="K8" s="55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8243.0999999999985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59"/>
      <c r="B11" s="89">
        <f>$M$9</f>
        <v>8243.0999999999985</v>
      </c>
      <c r="C11" s="90"/>
      <c r="D11" s="91" t="s">
        <v>108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94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3</v>
      </c>
      <c r="F16" s="55" t="s">
        <v>5</v>
      </c>
      <c r="G16" s="110" t="s">
        <v>68</v>
      </c>
      <c r="H16" s="97"/>
      <c r="I16" s="55" t="s">
        <v>10</v>
      </c>
      <c r="J16" s="17">
        <v>5</v>
      </c>
      <c r="K16" s="55" t="s">
        <v>11</v>
      </c>
      <c r="L16" s="110" t="s">
        <v>68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/>
      <c r="E18" s="116" t="s">
        <v>14</v>
      </c>
      <c r="F18" s="117"/>
      <c r="G18" s="118"/>
      <c r="H18" s="18" t="s">
        <v>15</v>
      </c>
      <c r="I18" s="116" t="s">
        <v>16</v>
      </c>
      <c r="J18" s="118"/>
      <c r="K18" s="18" t="s">
        <v>15</v>
      </c>
      <c r="L18" s="116" t="s">
        <v>17</v>
      </c>
      <c r="M18" s="118"/>
      <c r="N18" s="18" t="s">
        <v>69</v>
      </c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55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>
        <v>2</v>
      </c>
      <c r="E24" s="55" t="s">
        <v>26</v>
      </c>
      <c r="F24" s="125">
        <v>2697.24</v>
      </c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>
        <v>1</v>
      </c>
      <c r="E25" s="55" t="s">
        <v>26</v>
      </c>
      <c r="F25" s="129">
        <v>1348.62</v>
      </c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55"/>
      <c r="F26" s="130"/>
      <c r="G26" s="130"/>
      <c r="M26" s="127"/>
      <c r="N26" s="128"/>
    </row>
    <row r="27" spans="1:14">
      <c r="A27" s="5"/>
      <c r="B27" s="5" t="s">
        <v>5</v>
      </c>
      <c r="C27" s="97" t="s">
        <v>30</v>
      </c>
      <c r="D27" s="97"/>
      <c r="E27" s="97"/>
      <c r="F27" s="55" t="s">
        <v>26</v>
      </c>
      <c r="G27" s="97" t="s">
        <v>70</v>
      </c>
      <c r="H27" s="97"/>
      <c r="I27" s="97"/>
      <c r="J27" s="24"/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70</v>
      </c>
      <c r="D28" s="97"/>
      <c r="E28" s="97"/>
      <c r="F28" s="55" t="s">
        <v>26</v>
      </c>
      <c r="G28" s="156" t="s">
        <v>95</v>
      </c>
      <c r="H28" s="156"/>
      <c r="I28" s="156"/>
      <c r="J28" s="24"/>
      <c r="K28" s="4" t="s">
        <v>31</v>
      </c>
      <c r="N28" s="25"/>
    </row>
    <row r="29" spans="1:14">
      <c r="A29" s="5"/>
      <c r="B29" s="5" t="s">
        <v>5</v>
      </c>
      <c r="C29" s="97" t="s">
        <v>71</v>
      </c>
      <c r="D29" s="97"/>
      <c r="E29" s="97"/>
      <c r="F29" s="55" t="s">
        <v>26</v>
      </c>
      <c r="G29" s="97" t="s">
        <v>71</v>
      </c>
      <c r="H29" s="97"/>
      <c r="I29" s="97"/>
      <c r="J29" s="24"/>
      <c r="K29" s="4" t="s">
        <v>31</v>
      </c>
      <c r="N29" s="12"/>
    </row>
    <row r="30" spans="1:14">
      <c r="A30" s="5"/>
      <c r="B30" s="5" t="s">
        <v>5</v>
      </c>
      <c r="C30" s="97" t="s">
        <v>71</v>
      </c>
      <c r="D30" s="97"/>
      <c r="E30" s="97"/>
      <c r="F30" s="55" t="s">
        <v>26</v>
      </c>
      <c r="G30" s="97" t="s">
        <v>71</v>
      </c>
      <c r="H30" s="97"/>
      <c r="I30" s="97"/>
      <c r="J30" s="24"/>
      <c r="K30" s="4" t="s">
        <v>31</v>
      </c>
      <c r="N30" s="12"/>
    </row>
    <row r="31" spans="1:14" ht="11.25" customHeight="1">
      <c r="A31" s="5"/>
      <c r="B31" s="5" t="s">
        <v>5</v>
      </c>
      <c r="C31" s="156" t="s">
        <v>95</v>
      </c>
      <c r="D31" s="156"/>
      <c r="E31" s="156"/>
      <c r="F31" s="55" t="s">
        <v>26</v>
      </c>
      <c r="G31" s="97" t="s">
        <v>70</v>
      </c>
      <c r="H31" s="97"/>
      <c r="I31" s="97"/>
      <c r="J31" s="24"/>
      <c r="K31" s="4" t="s">
        <v>31</v>
      </c>
      <c r="N31" s="12"/>
    </row>
    <row r="32" spans="1:14">
      <c r="A32" s="5"/>
      <c r="B32" s="5" t="s">
        <v>5</v>
      </c>
      <c r="C32" s="97" t="s">
        <v>70</v>
      </c>
      <c r="D32" s="97"/>
      <c r="E32" s="97"/>
      <c r="F32" s="55" t="s">
        <v>26</v>
      </c>
      <c r="G32" s="97" t="s">
        <v>30</v>
      </c>
      <c r="H32" s="97"/>
      <c r="I32" s="97"/>
      <c r="J32" s="24"/>
      <c r="K32" s="4" t="s">
        <v>31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55" t="s">
        <v>26</v>
      </c>
      <c r="G33" s="97"/>
      <c r="H33" s="97"/>
      <c r="I33" s="97"/>
      <c r="J33" s="24"/>
      <c r="K33" s="4" t="s">
        <v>31</v>
      </c>
      <c r="N33" s="12"/>
    </row>
    <row r="34" spans="1:15">
      <c r="A34" s="5"/>
      <c r="B34" s="5" t="s">
        <v>5</v>
      </c>
      <c r="C34" s="97"/>
      <c r="D34" s="97"/>
      <c r="E34" s="97"/>
      <c r="F34" s="55" t="s">
        <v>26</v>
      </c>
      <c r="G34" s="97"/>
      <c r="H34" s="97"/>
      <c r="I34" s="97"/>
      <c r="J34" s="24"/>
      <c r="K34" s="4" t="s">
        <v>31</v>
      </c>
      <c r="N34" s="12"/>
    </row>
    <row r="35" spans="1:15">
      <c r="A35" s="5"/>
      <c r="B35" s="5"/>
      <c r="C35" s="97"/>
      <c r="D35" s="97"/>
      <c r="E35" s="97"/>
      <c r="F35" s="55" t="s">
        <v>26</v>
      </c>
      <c r="G35" s="97"/>
      <c r="H35" s="97"/>
      <c r="I35" s="97"/>
      <c r="J35" s="24"/>
      <c r="K35" s="4" t="s">
        <v>31</v>
      </c>
      <c r="N35" s="12"/>
    </row>
    <row r="36" spans="1:15">
      <c r="A36" s="5"/>
      <c r="B36" s="5"/>
      <c r="C36" s="97"/>
      <c r="D36" s="97"/>
      <c r="E36" s="97"/>
      <c r="F36" s="55" t="s">
        <v>26</v>
      </c>
      <c r="G36" s="97"/>
      <c r="H36" s="97"/>
      <c r="I36" s="97"/>
      <c r="J36" s="24"/>
      <c r="K36" s="4" t="s">
        <v>31</v>
      </c>
      <c r="N36" s="12"/>
    </row>
    <row r="37" spans="1:15">
      <c r="A37" s="5"/>
      <c r="B37" s="5"/>
      <c r="C37" s="97"/>
      <c r="D37" s="97"/>
      <c r="E37" s="97"/>
      <c r="F37" s="55" t="s">
        <v>26</v>
      </c>
      <c r="G37" s="97"/>
      <c r="H37" s="97"/>
      <c r="I37" s="97"/>
      <c r="J37" s="24"/>
      <c r="K37" s="4" t="s">
        <v>31</v>
      </c>
      <c r="N37" s="12"/>
    </row>
    <row r="38" spans="1:15">
      <c r="A38" s="5"/>
      <c r="B38" s="5"/>
      <c r="C38" s="97"/>
      <c r="D38" s="97"/>
      <c r="E38" s="97"/>
      <c r="F38" s="55" t="s">
        <v>26</v>
      </c>
      <c r="G38" s="97"/>
      <c r="H38" s="97"/>
      <c r="I38" s="97"/>
      <c r="J38" s="24"/>
      <c r="K38" s="4" t="s">
        <v>31</v>
      </c>
      <c r="N38" s="12"/>
    </row>
    <row r="39" spans="1:15">
      <c r="A39" s="5"/>
      <c r="B39" s="5"/>
      <c r="C39" s="122"/>
      <c r="D39" s="122"/>
      <c r="E39" s="122"/>
      <c r="F39" s="55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55"/>
      <c r="G40" s="135" t="s">
        <v>33</v>
      </c>
      <c r="H40" s="135"/>
      <c r="I40" s="135"/>
      <c r="J40" s="27">
        <f>SUM(J27:J39)</f>
        <v>0</v>
      </c>
      <c r="K40" s="60"/>
      <c r="L40" s="57" t="s">
        <v>34</v>
      </c>
      <c r="M40" s="133">
        <f>(D24*F24)+(D25*F25)</f>
        <v>6743.0999999999995</v>
      </c>
      <c r="N40" s="134"/>
    </row>
    <row r="41" spans="1:15" ht="11.25" customHeight="1">
      <c r="A41" s="5"/>
      <c r="B41" s="5"/>
      <c r="C41" s="6"/>
      <c r="F41" s="55"/>
      <c r="G41" s="98" t="s">
        <v>35</v>
      </c>
      <c r="H41" s="98"/>
      <c r="I41" s="98"/>
      <c r="J41" s="56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55"/>
      <c r="G42" s="98" t="s">
        <v>38</v>
      </c>
      <c r="H42" s="98"/>
      <c r="I42" s="98"/>
      <c r="J42" s="31">
        <f>J40/J41</f>
        <v>0</v>
      </c>
      <c r="K42" s="132" t="s">
        <v>39</v>
      </c>
      <c r="L42" s="136"/>
      <c r="M42" s="137"/>
      <c r="N42" s="138"/>
    </row>
    <row r="43" spans="1:15" ht="15" customHeight="1">
      <c r="A43" s="5"/>
      <c r="B43" s="5"/>
      <c r="C43" s="6"/>
      <c r="F43" s="55"/>
      <c r="G43" s="98" t="s">
        <v>40</v>
      </c>
      <c r="H43" s="98"/>
      <c r="I43" s="98"/>
      <c r="J43" s="32">
        <v>22</v>
      </c>
      <c r="K43" s="60"/>
      <c r="L43" s="33" t="s">
        <v>29</v>
      </c>
      <c r="M43" s="139">
        <f>J42*J43</f>
        <v>0</v>
      </c>
      <c r="N43" s="140"/>
    </row>
    <row r="44" spans="1:15" ht="11.25" customHeight="1">
      <c r="A44" s="5"/>
      <c r="B44" s="5"/>
      <c r="C44" s="6"/>
      <c r="F44" s="55"/>
      <c r="G44" s="55"/>
      <c r="I44" s="56"/>
      <c r="K44" s="132" t="s">
        <v>41</v>
      </c>
      <c r="L44" s="132"/>
      <c r="M44" s="133"/>
      <c r="N44" s="134"/>
    </row>
    <row r="45" spans="1:15">
      <c r="A45" s="5"/>
      <c r="B45" s="5"/>
      <c r="C45" s="6"/>
      <c r="F45" s="55"/>
      <c r="G45" s="55"/>
      <c r="H45" s="56"/>
      <c r="I45" s="56"/>
      <c r="J45" s="33"/>
      <c r="K45" s="33"/>
      <c r="L45" s="33" t="s">
        <v>42</v>
      </c>
      <c r="M45" s="133">
        <f>250*6</f>
        <v>1500</v>
      </c>
      <c r="N45" s="134"/>
    </row>
    <row r="46" spans="1:15">
      <c r="A46" s="5"/>
      <c r="B46" s="5"/>
      <c r="E46" s="60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60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8243.0999999999985</v>
      </c>
      <c r="N47" s="140"/>
    </row>
    <row r="48" spans="1:15">
      <c r="A48" s="5"/>
      <c r="B48" s="5"/>
      <c r="E48" s="60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60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60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54"/>
      <c r="C59" s="55"/>
      <c r="D59" s="55"/>
      <c r="E59" s="55"/>
      <c r="F59" s="55"/>
      <c r="G59" s="55"/>
      <c r="I59" s="55"/>
      <c r="J59" s="55"/>
      <c r="K59" s="55"/>
      <c r="L59" s="55"/>
      <c r="M59" s="55"/>
      <c r="N59" s="58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72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73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1D196-C1E8-49A7-9E5D-AAA257997C76}">
  <sheetPr>
    <pageSetUpPr fitToPage="1"/>
  </sheetPr>
  <dimension ref="A1:S487"/>
  <sheetViews>
    <sheetView topLeftCell="A31" zoomScale="120" zoomScaleNormal="120" workbookViewId="0">
      <selection activeCell="M47" sqref="M47:N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2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8"/>
      <c r="M4" s="8"/>
      <c r="N4" s="9" t="s">
        <v>2</v>
      </c>
    </row>
    <row r="5" spans="1:19">
      <c r="A5" s="5"/>
      <c r="B5" s="5"/>
      <c r="G5" s="10"/>
      <c r="L5" s="8"/>
      <c r="M5" s="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13</v>
      </c>
      <c r="K8" s="15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472.42105263157896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19"/>
      <c r="B11" s="89">
        <f>$M$9</f>
        <v>472.42105263157896</v>
      </c>
      <c r="C11" s="90"/>
      <c r="D11" s="91" t="s">
        <v>66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67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11</v>
      </c>
      <c r="F16" s="15" t="s">
        <v>5</v>
      </c>
      <c r="G16" s="110" t="s">
        <v>12</v>
      </c>
      <c r="H16" s="97"/>
      <c r="I16" s="15" t="s">
        <v>10</v>
      </c>
      <c r="J16" s="17">
        <v>26</v>
      </c>
      <c r="K16" s="15" t="s">
        <v>11</v>
      </c>
      <c r="L16" s="110" t="s">
        <v>12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 t="s">
        <v>15</v>
      </c>
      <c r="E18" s="116" t="s">
        <v>14</v>
      </c>
      <c r="F18" s="117"/>
      <c r="G18" s="118"/>
      <c r="H18" s="18"/>
      <c r="I18" s="116" t="s">
        <v>16</v>
      </c>
      <c r="J18" s="118"/>
      <c r="K18" s="18"/>
      <c r="L18" s="116" t="s">
        <v>17</v>
      </c>
      <c r="M18" s="118"/>
      <c r="N18" s="18"/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15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/>
      <c r="E24" s="15" t="s">
        <v>26</v>
      </c>
      <c r="F24" s="125"/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/>
      <c r="E25" s="15" t="s">
        <v>26</v>
      </c>
      <c r="F25" s="129"/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15"/>
      <c r="F26" s="130"/>
      <c r="G26" s="130"/>
      <c r="M26" s="127"/>
      <c r="N26" s="128"/>
    </row>
    <row r="27" spans="1:14">
      <c r="A27" s="5"/>
      <c r="B27" s="5" t="s">
        <v>5</v>
      </c>
      <c r="C27" s="97" t="s">
        <v>63</v>
      </c>
      <c r="D27" s="97"/>
      <c r="E27" s="97"/>
      <c r="F27" s="15" t="s">
        <v>26</v>
      </c>
      <c r="G27" s="97" t="s">
        <v>61</v>
      </c>
      <c r="H27" s="97"/>
      <c r="I27" s="97"/>
      <c r="J27" s="24">
        <v>17</v>
      </c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62</v>
      </c>
      <c r="D28" s="97"/>
      <c r="E28" s="97"/>
      <c r="F28" s="15" t="s">
        <v>26</v>
      </c>
      <c r="G28" s="97" t="s">
        <v>63</v>
      </c>
      <c r="H28" s="97"/>
      <c r="I28" s="97"/>
      <c r="J28" s="24">
        <v>17</v>
      </c>
      <c r="K28" s="4" t="s">
        <v>31</v>
      </c>
      <c r="N28" s="25"/>
    </row>
    <row r="29" spans="1:14">
      <c r="A29" s="5"/>
      <c r="B29" s="5" t="s">
        <v>5</v>
      </c>
      <c r="C29" s="97" t="s">
        <v>63</v>
      </c>
      <c r="D29" s="97"/>
      <c r="E29" s="97"/>
      <c r="F29" s="15" t="s">
        <v>26</v>
      </c>
      <c r="G29" s="97" t="s">
        <v>61</v>
      </c>
      <c r="H29" s="97"/>
      <c r="I29" s="97"/>
      <c r="J29" s="24">
        <v>17</v>
      </c>
      <c r="K29" s="4" t="s">
        <v>31</v>
      </c>
      <c r="N29" s="12"/>
    </row>
    <row r="30" spans="1:14">
      <c r="A30" s="5"/>
      <c r="B30" s="5" t="s">
        <v>5</v>
      </c>
      <c r="C30" s="97" t="s">
        <v>62</v>
      </c>
      <c r="D30" s="97"/>
      <c r="E30" s="97"/>
      <c r="F30" s="15" t="s">
        <v>26</v>
      </c>
      <c r="G30" s="97" t="s">
        <v>63</v>
      </c>
      <c r="H30" s="97"/>
      <c r="I30" s="97"/>
      <c r="J30" s="24">
        <v>17</v>
      </c>
      <c r="K30" s="4" t="s">
        <v>31</v>
      </c>
      <c r="N30" s="12"/>
    </row>
    <row r="31" spans="1:14" ht="11.25" customHeight="1">
      <c r="A31" s="5"/>
      <c r="B31" s="5" t="s">
        <v>5</v>
      </c>
      <c r="C31" s="97" t="s">
        <v>63</v>
      </c>
      <c r="D31" s="97"/>
      <c r="E31" s="97"/>
      <c r="F31" s="15" t="s">
        <v>26</v>
      </c>
      <c r="G31" s="97" t="s">
        <v>61</v>
      </c>
      <c r="H31" s="97"/>
      <c r="I31" s="97"/>
      <c r="J31" s="24">
        <v>17</v>
      </c>
      <c r="K31" s="4" t="s">
        <v>31</v>
      </c>
      <c r="N31" s="12"/>
    </row>
    <row r="32" spans="1:14">
      <c r="A32" s="5"/>
      <c r="B32" s="5" t="s">
        <v>5</v>
      </c>
      <c r="C32" s="97" t="s">
        <v>62</v>
      </c>
      <c r="D32" s="97"/>
      <c r="E32" s="97"/>
      <c r="F32" s="15" t="s">
        <v>26</v>
      </c>
      <c r="G32" s="97" t="s">
        <v>63</v>
      </c>
      <c r="H32" s="97"/>
      <c r="I32" s="97"/>
      <c r="J32" s="24">
        <v>17</v>
      </c>
      <c r="K32" s="4" t="s">
        <v>31</v>
      </c>
      <c r="N32" s="12"/>
    </row>
    <row r="33" spans="1:15" ht="11.25" customHeight="1">
      <c r="A33" s="5"/>
      <c r="B33" s="5" t="s">
        <v>5</v>
      </c>
      <c r="C33" s="97" t="s">
        <v>63</v>
      </c>
      <c r="D33" s="97"/>
      <c r="E33" s="97"/>
      <c r="F33" s="15" t="s">
        <v>26</v>
      </c>
      <c r="G33" s="97" t="s">
        <v>61</v>
      </c>
      <c r="H33" s="97"/>
      <c r="I33" s="97"/>
      <c r="J33" s="24">
        <v>17</v>
      </c>
      <c r="K33" s="4" t="s">
        <v>31</v>
      </c>
      <c r="N33" s="12"/>
    </row>
    <row r="34" spans="1:15">
      <c r="A34" s="5"/>
      <c r="B34" s="5" t="s">
        <v>5</v>
      </c>
      <c r="C34" s="97" t="s">
        <v>62</v>
      </c>
      <c r="D34" s="97"/>
      <c r="E34" s="97"/>
      <c r="F34" s="15" t="s">
        <v>26</v>
      </c>
      <c r="G34" s="97" t="s">
        <v>63</v>
      </c>
      <c r="H34" s="97"/>
      <c r="I34" s="97"/>
      <c r="J34" s="24">
        <v>17</v>
      </c>
      <c r="K34" s="4" t="s">
        <v>31</v>
      </c>
      <c r="N34" s="12"/>
    </row>
    <row r="35" spans="1:15">
      <c r="A35" s="5"/>
      <c r="B35" s="5"/>
      <c r="C35" s="97" t="s">
        <v>63</v>
      </c>
      <c r="D35" s="97"/>
      <c r="E35" s="97"/>
      <c r="F35" s="15" t="s">
        <v>26</v>
      </c>
      <c r="G35" s="97" t="s">
        <v>61</v>
      </c>
      <c r="H35" s="97"/>
      <c r="I35" s="97"/>
      <c r="J35" s="24">
        <v>17</v>
      </c>
      <c r="K35" s="4" t="s">
        <v>31</v>
      </c>
      <c r="N35" s="12"/>
    </row>
    <row r="36" spans="1:15">
      <c r="A36" s="5"/>
      <c r="B36" s="5"/>
      <c r="C36" s="97" t="s">
        <v>62</v>
      </c>
      <c r="D36" s="97"/>
      <c r="E36" s="97"/>
      <c r="F36" s="15" t="s">
        <v>26</v>
      </c>
      <c r="G36" s="97" t="s">
        <v>63</v>
      </c>
      <c r="H36" s="97"/>
      <c r="I36" s="97"/>
      <c r="J36" s="24">
        <v>17</v>
      </c>
      <c r="K36" s="4" t="s">
        <v>31</v>
      </c>
      <c r="N36" s="12"/>
    </row>
    <row r="37" spans="1:15">
      <c r="A37" s="5"/>
      <c r="B37" s="5"/>
      <c r="C37" s="97" t="s">
        <v>63</v>
      </c>
      <c r="D37" s="97"/>
      <c r="E37" s="97"/>
      <c r="F37" s="15" t="s">
        <v>26</v>
      </c>
      <c r="G37" s="97" t="s">
        <v>61</v>
      </c>
      <c r="H37" s="97"/>
      <c r="I37" s="97"/>
      <c r="J37" s="24">
        <v>17</v>
      </c>
      <c r="K37" s="4" t="s">
        <v>31</v>
      </c>
      <c r="N37" s="12"/>
    </row>
    <row r="38" spans="1:15">
      <c r="A38" s="5"/>
      <c r="B38" s="5"/>
      <c r="C38" s="97" t="s">
        <v>62</v>
      </c>
      <c r="D38" s="97"/>
      <c r="E38" s="97"/>
      <c r="F38" s="15" t="s">
        <v>26</v>
      </c>
      <c r="G38" s="97" t="s">
        <v>63</v>
      </c>
      <c r="H38" s="97"/>
      <c r="I38" s="97"/>
      <c r="J38" s="24">
        <v>17</v>
      </c>
      <c r="K38" s="4" t="s">
        <v>31</v>
      </c>
      <c r="N38" s="12"/>
    </row>
    <row r="39" spans="1:15">
      <c r="A39" s="5"/>
      <c r="B39" s="5"/>
      <c r="C39" s="122"/>
      <c r="D39" s="122"/>
      <c r="E39" s="122"/>
      <c r="F39" s="15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15"/>
      <c r="G40" s="135" t="s">
        <v>33</v>
      </c>
      <c r="H40" s="135"/>
      <c r="I40" s="135"/>
      <c r="J40" s="27">
        <f>SUM(J27:J39)</f>
        <v>204</v>
      </c>
      <c r="K40" s="28"/>
      <c r="L40" s="30" t="s">
        <v>34</v>
      </c>
      <c r="M40" s="133">
        <f>(D24*F24)+(D25*F25)</f>
        <v>0</v>
      </c>
      <c r="N40" s="134"/>
    </row>
    <row r="41" spans="1:15" ht="11.25" customHeight="1">
      <c r="A41" s="5"/>
      <c r="B41" s="5"/>
      <c r="C41" s="6"/>
      <c r="F41" s="15"/>
      <c r="G41" s="98" t="s">
        <v>35</v>
      </c>
      <c r="H41" s="98"/>
      <c r="I41" s="98"/>
      <c r="J41" s="8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15"/>
      <c r="G42" s="98" t="s">
        <v>38</v>
      </c>
      <c r="H42" s="98"/>
      <c r="I42" s="98"/>
      <c r="J42" s="31">
        <f>J40/J41</f>
        <v>21.473684210526315</v>
      </c>
      <c r="K42" s="132" t="s">
        <v>39</v>
      </c>
      <c r="L42" s="136"/>
      <c r="M42" s="137"/>
      <c r="N42" s="138"/>
    </row>
    <row r="43" spans="1:15" ht="15" customHeight="1">
      <c r="A43" s="5"/>
      <c r="B43" s="5"/>
      <c r="C43" s="6"/>
      <c r="F43" s="15"/>
      <c r="G43" s="98" t="s">
        <v>40</v>
      </c>
      <c r="H43" s="98"/>
      <c r="I43" s="98"/>
      <c r="J43" s="32">
        <v>22</v>
      </c>
      <c r="K43" s="28"/>
      <c r="L43" s="33" t="s">
        <v>29</v>
      </c>
      <c r="M43" s="139">
        <f>J42*J43</f>
        <v>472.42105263157896</v>
      </c>
      <c r="N43" s="140"/>
    </row>
    <row r="44" spans="1:15" ht="11.25" customHeight="1">
      <c r="A44" s="5"/>
      <c r="B44" s="5"/>
      <c r="C44" s="6"/>
      <c r="F44" s="15"/>
      <c r="G44" s="15"/>
      <c r="I44" s="8"/>
      <c r="K44" s="132" t="s">
        <v>41</v>
      </c>
      <c r="L44" s="132"/>
      <c r="M44" s="133"/>
      <c r="N44" s="134"/>
    </row>
    <row r="45" spans="1:15">
      <c r="A45" s="5"/>
      <c r="B45" s="5"/>
      <c r="C45" s="6"/>
      <c r="F45" s="15"/>
      <c r="G45" s="15"/>
      <c r="H45" s="8"/>
      <c r="I45" s="8"/>
      <c r="J45" s="33"/>
      <c r="K45" s="33"/>
      <c r="L45" s="33" t="s">
        <v>42</v>
      </c>
      <c r="M45" s="133"/>
      <c r="N45" s="134"/>
    </row>
    <row r="46" spans="1:15">
      <c r="A46" s="5"/>
      <c r="B46" s="5"/>
      <c r="E46" s="28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28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472.42105263157896</v>
      </c>
      <c r="N47" s="140"/>
    </row>
    <row r="48" spans="1:15">
      <c r="A48" s="5"/>
      <c r="B48" s="5"/>
      <c r="E48" s="28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28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28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47"/>
      <c r="C59" s="15"/>
      <c r="D59" s="15"/>
      <c r="E59" s="15"/>
      <c r="F59" s="15"/>
      <c r="G59" s="15"/>
      <c r="I59" s="15"/>
      <c r="J59" s="15"/>
      <c r="K59" s="15"/>
      <c r="L59" s="15"/>
      <c r="M59" s="15"/>
      <c r="N59" s="48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64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65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70CC-74BF-44E3-8BDD-AF1488552302}">
  <sheetPr>
    <pageSetUpPr fitToPage="1"/>
  </sheetPr>
  <dimension ref="A1:S487"/>
  <sheetViews>
    <sheetView topLeftCell="A25" zoomScale="120" zoomScaleNormal="120" workbookViewId="0">
      <selection activeCell="M47" sqref="M47:N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1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8"/>
      <c r="M4" s="8"/>
      <c r="N4" s="9" t="s">
        <v>2</v>
      </c>
    </row>
    <row r="5" spans="1:19">
      <c r="A5" s="5"/>
      <c r="B5" s="5"/>
      <c r="G5" s="10"/>
      <c r="L5" s="8"/>
      <c r="M5" s="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11</v>
      </c>
      <c r="K8" s="14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4847.3652631578952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16"/>
      <c r="B11" s="89">
        <f>$M$9</f>
        <v>4847.3652631578952</v>
      </c>
      <c r="C11" s="90"/>
      <c r="D11" s="91" t="s">
        <v>60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56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13</v>
      </c>
      <c r="F16" s="14" t="s">
        <v>5</v>
      </c>
      <c r="G16" s="110" t="s">
        <v>12</v>
      </c>
      <c r="H16" s="97"/>
      <c r="I16" s="14" t="s">
        <v>10</v>
      </c>
      <c r="J16" s="17">
        <v>14</v>
      </c>
      <c r="K16" s="14" t="s">
        <v>11</v>
      </c>
      <c r="L16" s="110" t="s">
        <v>12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/>
      <c r="E18" s="116" t="s">
        <v>14</v>
      </c>
      <c r="F18" s="117"/>
      <c r="G18" s="118"/>
      <c r="H18" s="18" t="s">
        <v>15</v>
      </c>
      <c r="I18" s="116" t="s">
        <v>16</v>
      </c>
      <c r="J18" s="118"/>
      <c r="K18" s="18"/>
      <c r="L18" s="116" t="s">
        <v>17</v>
      </c>
      <c r="M18" s="118"/>
      <c r="N18" s="18"/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14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>
        <v>1</v>
      </c>
      <c r="E24" s="14" t="s">
        <v>26</v>
      </c>
      <c r="F24" s="125">
        <v>2116.84</v>
      </c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>
        <v>1</v>
      </c>
      <c r="E25" s="14" t="s">
        <v>26</v>
      </c>
      <c r="F25" s="129">
        <v>1058.42</v>
      </c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14"/>
      <c r="F26" s="130"/>
      <c r="G26" s="130"/>
      <c r="M26" s="127"/>
      <c r="N26" s="128"/>
    </row>
    <row r="27" spans="1:14">
      <c r="A27" s="5"/>
      <c r="B27" s="5" t="s">
        <v>5</v>
      </c>
      <c r="C27" s="97" t="s">
        <v>30</v>
      </c>
      <c r="D27" s="97"/>
      <c r="E27" s="97"/>
      <c r="F27" s="14" t="s">
        <v>26</v>
      </c>
      <c r="G27" s="97" t="s">
        <v>57</v>
      </c>
      <c r="H27" s="97"/>
      <c r="I27" s="97"/>
      <c r="J27" s="24">
        <v>290</v>
      </c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57</v>
      </c>
      <c r="D28" s="97"/>
      <c r="E28" s="97"/>
      <c r="F28" s="14" t="s">
        <v>26</v>
      </c>
      <c r="G28" s="97" t="s">
        <v>30</v>
      </c>
      <c r="H28" s="97"/>
      <c r="I28" s="97"/>
      <c r="J28" s="24">
        <v>29</v>
      </c>
      <c r="K28" s="4" t="s">
        <v>31</v>
      </c>
      <c r="N28" s="25"/>
    </row>
    <row r="29" spans="1:14">
      <c r="A29" s="5"/>
      <c r="B29" s="5" t="s">
        <v>5</v>
      </c>
      <c r="C29" s="97" t="s">
        <v>32</v>
      </c>
      <c r="D29" s="97"/>
      <c r="E29" s="97"/>
      <c r="F29" s="14" t="s">
        <v>26</v>
      </c>
      <c r="G29" s="97" t="s">
        <v>32</v>
      </c>
      <c r="H29" s="97"/>
      <c r="I29" s="97"/>
      <c r="J29" s="24">
        <v>150</v>
      </c>
      <c r="K29" s="4" t="s">
        <v>31</v>
      </c>
      <c r="N29" s="12"/>
    </row>
    <row r="30" spans="1:14">
      <c r="A30" s="5"/>
      <c r="B30" s="5" t="s">
        <v>5</v>
      </c>
      <c r="C30" s="97"/>
      <c r="D30" s="97"/>
      <c r="E30" s="97"/>
      <c r="F30" s="14" t="s">
        <v>26</v>
      </c>
      <c r="G30" s="97"/>
      <c r="H30" s="97"/>
      <c r="I30" s="97"/>
      <c r="J30" s="24"/>
      <c r="K30" s="4" t="s">
        <v>31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14" t="s">
        <v>26</v>
      </c>
      <c r="G31" s="97"/>
      <c r="H31" s="97"/>
      <c r="I31" s="97"/>
      <c r="J31" s="24"/>
      <c r="K31" s="4" t="s">
        <v>31</v>
      </c>
      <c r="N31" s="12"/>
    </row>
    <row r="32" spans="1:14">
      <c r="A32" s="5"/>
      <c r="B32" s="5" t="s">
        <v>5</v>
      </c>
      <c r="C32" s="97"/>
      <c r="D32" s="97"/>
      <c r="E32" s="97"/>
      <c r="F32" s="14" t="s">
        <v>26</v>
      </c>
      <c r="G32" s="97"/>
      <c r="H32" s="97"/>
      <c r="I32" s="97"/>
      <c r="J32" s="24"/>
      <c r="K32" s="4" t="s">
        <v>31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14" t="s">
        <v>26</v>
      </c>
      <c r="G33" s="97"/>
      <c r="H33" s="97"/>
      <c r="I33" s="97"/>
      <c r="J33" s="24"/>
      <c r="K33" s="4" t="s">
        <v>31</v>
      </c>
      <c r="N33" s="12"/>
    </row>
    <row r="34" spans="1:15">
      <c r="A34" s="5"/>
      <c r="B34" s="5" t="s">
        <v>5</v>
      </c>
      <c r="C34" s="97"/>
      <c r="D34" s="97"/>
      <c r="E34" s="97"/>
      <c r="F34" s="14" t="s">
        <v>26</v>
      </c>
      <c r="G34" s="97"/>
      <c r="H34" s="97"/>
      <c r="I34" s="97"/>
      <c r="J34" s="24"/>
      <c r="K34" s="4" t="s">
        <v>31</v>
      </c>
      <c r="N34" s="12"/>
    </row>
    <row r="35" spans="1:15">
      <c r="A35" s="5"/>
      <c r="B35" s="5"/>
      <c r="C35" s="122"/>
      <c r="D35" s="122"/>
      <c r="E35" s="122"/>
      <c r="F35" s="14" t="s">
        <v>26</v>
      </c>
      <c r="G35" s="122"/>
      <c r="H35" s="122"/>
      <c r="I35" s="122"/>
      <c r="J35" s="26"/>
      <c r="K35" s="4" t="s">
        <v>31</v>
      </c>
      <c r="N35" s="12"/>
    </row>
    <row r="36" spans="1:15">
      <c r="A36" s="5"/>
      <c r="B36" s="5"/>
      <c r="C36" s="122"/>
      <c r="D36" s="122"/>
      <c r="E36" s="122"/>
      <c r="F36" s="14" t="s">
        <v>26</v>
      </c>
      <c r="G36" s="122"/>
      <c r="H36" s="122"/>
      <c r="I36" s="122"/>
      <c r="J36" s="26"/>
      <c r="K36" s="4" t="s">
        <v>31</v>
      </c>
      <c r="N36" s="12"/>
    </row>
    <row r="37" spans="1:15">
      <c r="A37" s="5"/>
      <c r="B37" s="5"/>
      <c r="C37" s="122"/>
      <c r="D37" s="122"/>
      <c r="E37" s="122"/>
      <c r="F37" s="14" t="s">
        <v>26</v>
      </c>
      <c r="G37" s="122"/>
      <c r="H37" s="122"/>
      <c r="I37" s="122"/>
      <c r="J37" s="26"/>
      <c r="K37" s="4" t="s">
        <v>31</v>
      </c>
      <c r="N37" s="12"/>
    </row>
    <row r="38" spans="1:15">
      <c r="A38" s="5"/>
      <c r="B38" s="5"/>
      <c r="C38" s="122"/>
      <c r="D38" s="122"/>
      <c r="E38" s="122"/>
      <c r="F38" s="14" t="s">
        <v>26</v>
      </c>
      <c r="G38" s="122"/>
      <c r="H38" s="122"/>
      <c r="I38" s="122"/>
      <c r="J38" s="26"/>
      <c r="K38" s="4" t="s">
        <v>31</v>
      </c>
      <c r="N38" s="12"/>
    </row>
    <row r="39" spans="1:15">
      <c r="A39" s="5"/>
      <c r="B39" s="5"/>
      <c r="C39" s="122"/>
      <c r="D39" s="122"/>
      <c r="E39" s="122"/>
      <c r="F39" s="14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14"/>
      <c r="G40" s="135" t="s">
        <v>33</v>
      </c>
      <c r="H40" s="135"/>
      <c r="I40" s="135"/>
      <c r="J40" s="27">
        <f>SUM(J27:J39)</f>
        <v>469</v>
      </c>
      <c r="K40" s="28"/>
      <c r="L40" s="29" t="s">
        <v>34</v>
      </c>
      <c r="M40" s="133">
        <f>(D24*F24)+(D25*F25)</f>
        <v>3175.26</v>
      </c>
      <c r="N40" s="134"/>
    </row>
    <row r="41" spans="1:15" ht="11.25" customHeight="1">
      <c r="A41" s="5"/>
      <c r="B41" s="5"/>
      <c r="C41" s="6"/>
      <c r="F41" s="14"/>
      <c r="G41" s="98" t="s">
        <v>35</v>
      </c>
      <c r="H41" s="98"/>
      <c r="I41" s="98"/>
      <c r="J41" s="8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14"/>
      <c r="G42" s="98" t="s">
        <v>38</v>
      </c>
      <c r="H42" s="98"/>
      <c r="I42" s="98"/>
      <c r="J42" s="31">
        <f>J40/J41</f>
        <v>49.368421052631582</v>
      </c>
      <c r="K42" s="132" t="s">
        <v>39</v>
      </c>
      <c r="L42" s="136"/>
      <c r="M42" s="137">
        <f>293*2</f>
        <v>586</v>
      </c>
      <c r="N42" s="138"/>
    </row>
    <row r="43" spans="1:15" ht="15" customHeight="1">
      <c r="A43" s="5"/>
      <c r="B43" s="5"/>
      <c r="C43" s="6"/>
      <c r="F43" s="14"/>
      <c r="G43" s="98" t="s">
        <v>40</v>
      </c>
      <c r="H43" s="98"/>
      <c r="I43" s="98"/>
      <c r="J43" s="32">
        <v>22</v>
      </c>
      <c r="K43" s="28"/>
      <c r="L43" s="33" t="s">
        <v>29</v>
      </c>
      <c r="M43" s="139">
        <f>J42*J43</f>
        <v>1086.1052631578948</v>
      </c>
      <c r="N43" s="140"/>
    </row>
    <row r="44" spans="1:15" ht="11.25" customHeight="1">
      <c r="A44" s="5"/>
      <c r="B44" s="5"/>
      <c r="C44" s="6"/>
      <c r="F44" s="14"/>
      <c r="G44" s="14"/>
      <c r="I44" s="8"/>
      <c r="K44" s="132" t="s">
        <v>41</v>
      </c>
      <c r="L44" s="132"/>
      <c r="M44" s="133"/>
      <c r="N44" s="134"/>
    </row>
    <row r="45" spans="1:15">
      <c r="A45" s="5"/>
      <c r="B45" s="5"/>
      <c r="C45" s="6"/>
      <c r="F45" s="14"/>
      <c r="G45" s="14"/>
      <c r="H45" s="8"/>
      <c r="I45" s="8"/>
      <c r="J45" s="33"/>
      <c r="K45" s="33"/>
      <c r="L45" s="33" t="s">
        <v>42</v>
      </c>
      <c r="M45" s="133"/>
      <c r="N45" s="134"/>
    </row>
    <row r="46" spans="1:15">
      <c r="A46" s="5"/>
      <c r="B46" s="5"/>
      <c r="E46" s="28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28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4847.3652631578952</v>
      </c>
      <c r="N47" s="140"/>
    </row>
    <row r="48" spans="1:15">
      <c r="A48" s="5"/>
      <c r="B48" s="5"/>
      <c r="E48" s="28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28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28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47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48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58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59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9EAF9-8303-404B-8D3B-31BA824B53F5}">
  <sheetPr>
    <pageSetUpPr fitToPage="1"/>
  </sheetPr>
  <dimension ref="A1:S487"/>
  <sheetViews>
    <sheetView topLeftCell="A37" zoomScale="120" zoomScaleNormal="120" workbookViewId="0">
      <selection activeCell="M47" sqref="M47:N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11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75"/>
      <c r="M4" s="75"/>
      <c r="N4" s="9" t="s">
        <v>2</v>
      </c>
    </row>
    <row r="5" spans="1:19">
      <c r="A5" s="5"/>
      <c r="B5" s="5"/>
      <c r="G5" s="10"/>
      <c r="L5" s="75"/>
      <c r="M5" s="75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28</v>
      </c>
      <c r="K8" s="76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2631.2631578947367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79"/>
      <c r="B11" s="89">
        <f>$M$9</f>
        <v>2631.2631578947367</v>
      </c>
      <c r="C11" s="90"/>
      <c r="D11" s="91" t="s">
        <v>113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109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3</v>
      </c>
      <c r="F16" s="76" t="s">
        <v>5</v>
      </c>
      <c r="G16" s="110" t="s">
        <v>68</v>
      </c>
      <c r="H16" s="97"/>
      <c r="I16" s="76" t="s">
        <v>110</v>
      </c>
      <c r="J16" s="17">
        <v>5</v>
      </c>
      <c r="K16" s="76" t="s">
        <v>11</v>
      </c>
      <c r="L16" s="110" t="s">
        <v>68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/>
      <c r="E18" s="116" t="s">
        <v>14</v>
      </c>
      <c r="F18" s="117"/>
      <c r="G18" s="118"/>
      <c r="H18" s="18" t="s">
        <v>15</v>
      </c>
      <c r="I18" s="116" t="s">
        <v>16</v>
      </c>
      <c r="J18" s="118"/>
      <c r="K18" s="18"/>
      <c r="L18" s="116" t="s">
        <v>17</v>
      </c>
      <c r="M18" s="118"/>
      <c r="N18" s="18"/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76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/>
      <c r="E24" s="76" t="s">
        <v>26</v>
      </c>
      <c r="F24" s="125"/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/>
      <c r="E25" s="76" t="s">
        <v>26</v>
      </c>
      <c r="F25" s="129"/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76"/>
      <c r="F26" s="130"/>
      <c r="G26" s="130"/>
      <c r="M26" s="127"/>
      <c r="N26" s="128"/>
    </row>
    <row r="27" spans="1:14">
      <c r="A27" s="5"/>
      <c r="B27" s="5" t="s">
        <v>5</v>
      </c>
      <c r="C27" s="97" t="s">
        <v>30</v>
      </c>
      <c r="D27" s="97"/>
      <c r="E27" s="97"/>
      <c r="F27" s="76" t="s">
        <v>26</v>
      </c>
      <c r="G27" s="97" t="s">
        <v>70</v>
      </c>
      <c r="H27" s="97"/>
      <c r="I27" s="97"/>
      <c r="J27" s="24">
        <v>115</v>
      </c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70</v>
      </c>
      <c r="D28" s="97"/>
      <c r="E28" s="97"/>
      <c r="F28" s="76" t="s">
        <v>26</v>
      </c>
      <c r="G28" s="97" t="s">
        <v>30</v>
      </c>
      <c r="H28" s="97"/>
      <c r="I28" s="97"/>
      <c r="J28" s="24">
        <v>115</v>
      </c>
      <c r="K28" s="4" t="s">
        <v>31</v>
      </c>
      <c r="N28" s="25"/>
    </row>
    <row r="29" spans="1:14">
      <c r="A29" s="5"/>
      <c r="B29" s="5" t="s">
        <v>5</v>
      </c>
      <c r="C29" s="122"/>
      <c r="D29" s="122"/>
      <c r="E29" s="122"/>
      <c r="F29" s="76" t="s">
        <v>26</v>
      </c>
      <c r="G29" s="124"/>
      <c r="H29" s="124"/>
      <c r="I29" s="124"/>
      <c r="J29" s="24"/>
      <c r="K29" s="4" t="s">
        <v>31</v>
      </c>
      <c r="N29" s="12"/>
    </row>
    <row r="30" spans="1:14">
      <c r="A30" s="5"/>
      <c r="B30" s="5" t="s">
        <v>5</v>
      </c>
      <c r="C30" s="131" t="s">
        <v>30</v>
      </c>
      <c r="D30" s="131"/>
      <c r="E30" s="131"/>
      <c r="F30" s="76" t="s">
        <v>26</v>
      </c>
      <c r="G30" s="131" t="s">
        <v>70</v>
      </c>
      <c r="H30" s="131"/>
      <c r="I30" s="131"/>
      <c r="J30" s="24">
        <v>115</v>
      </c>
      <c r="K30" s="4" t="s">
        <v>31</v>
      </c>
      <c r="N30" s="12"/>
    </row>
    <row r="31" spans="1:14" ht="11.25" customHeight="1">
      <c r="A31" s="5"/>
      <c r="B31" s="5" t="s">
        <v>5</v>
      </c>
      <c r="C31" s="97" t="s">
        <v>70</v>
      </c>
      <c r="D31" s="97"/>
      <c r="E31" s="97"/>
      <c r="F31" s="76" t="s">
        <v>26</v>
      </c>
      <c r="G31" s="131" t="s">
        <v>30</v>
      </c>
      <c r="H31" s="131"/>
      <c r="I31" s="131"/>
      <c r="J31" s="24">
        <v>115</v>
      </c>
      <c r="K31" s="4" t="s">
        <v>31</v>
      </c>
      <c r="N31" s="12"/>
    </row>
    <row r="32" spans="1:14">
      <c r="A32" s="5"/>
      <c r="B32" s="5" t="s">
        <v>5</v>
      </c>
      <c r="C32" s="97"/>
      <c r="D32" s="97"/>
      <c r="E32" s="97"/>
      <c r="F32" s="76" t="s">
        <v>26</v>
      </c>
      <c r="G32" s="97"/>
      <c r="H32" s="97"/>
      <c r="I32" s="97"/>
      <c r="J32" s="24"/>
      <c r="K32" s="4" t="s">
        <v>31</v>
      </c>
      <c r="N32" s="12"/>
    </row>
    <row r="33" spans="1:15" ht="11.25" customHeight="1">
      <c r="A33" s="5"/>
      <c r="B33" s="5" t="s">
        <v>5</v>
      </c>
      <c r="C33" s="122"/>
      <c r="D33" s="122"/>
      <c r="E33" s="122"/>
      <c r="F33" s="76" t="s">
        <v>26</v>
      </c>
      <c r="G33" s="97"/>
      <c r="H33" s="97"/>
      <c r="I33" s="97"/>
      <c r="J33" s="24"/>
      <c r="K33" s="4" t="s">
        <v>31</v>
      </c>
      <c r="N33" s="12"/>
    </row>
    <row r="34" spans="1:15">
      <c r="A34" s="5"/>
      <c r="B34" s="5" t="s">
        <v>5</v>
      </c>
      <c r="C34" s="97"/>
      <c r="D34" s="97"/>
      <c r="E34" s="97"/>
      <c r="F34" s="76" t="s">
        <v>26</v>
      </c>
      <c r="G34" s="97"/>
      <c r="H34" s="97"/>
      <c r="I34" s="97"/>
      <c r="J34" s="24"/>
      <c r="K34" s="4" t="s">
        <v>31</v>
      </c>
      <c r="N34" s="12"/>
    </row>
    <row r="35" spans="1:15">
      <c r="A35" s="5"/>
      <c r="B35" s="5"/>
      <c r="C35" s="97"/>
      <c r="D35" s="97"/>
      <c r="E35" s="97"/>
      <c r="F35" s="76" t="s">
        <v>26</v>
      </c>
      <c r="G35" s="97"/>
      <c r="H35" s="97"/>
      <c r="I35" s="97"/>
      <c r="J35" s="24"/>
      <c r="K35" s="4" t="s">
        <v>31</v>
      </c>
      <c r="N35" s="12"/>
    </row>
    <row r="36" spans="1:15">
      <c r="A36" s="5"/>
      <c r="B36" s="5"/>
      <c r="C36" s="97"/>
      <c r="D36" s="97"/>
      <c r="E36" s="97"/>
      <c r="F36" s="76" t="s">
        <v>26</v>
      </c>
      <c r="G36" s="97"/>
      <c r="H36" s="97"/>
      <c r="I36" s="97"/>
      <c r="J36" s="24"/>
      <c r="K36" s="4" t="s">
        <v>31</v>
      </c>
      <c r="N36" s="12"/>
    </row>
    <row r="37" spans="1:15">
      <c r="A37" s="5"/>
      <c r="B37" s="5"/>
      <c r="C37" s="97"/>
      <c r="D37" s="97"/>
      <c r="E37" s="97"/>
      <c r="F37" s="76" t="s">
        <v>26</v>
      </c>
      <c r="G37" s="97"/>
      <c r="H37" s="97"/>
      <c r="I37" s="97"/>
      <c r="J37" s="24"/>
      <c r="K37" s="4" t="s">
        <v>31</v>
      </c>
      <c r="N37" s="12"/>
    </row>
    <row r="38" spans="1:15">
      <c r="A38" s="5"/>
      <c r="B38" s="5"/>
      <c r="C38" s="97"/>
      <c r="D38" s="97"/>
      <c r="E38" s="97"/>
      <c r="F38" s="76" t="s">
        <v>26</v>
      </c>
      <c r="G38" s="97"/>
      <c r="H38" s="97"/>
      <c r="I38" s="97"/>
      <c r="J38" s="24"/>
      <c r="K38" s="4" t="s">
        <v>31</v>
      </c>
      <c r="N38" s="12"/>
    </row>
    <row r="39" spans="1:15">
      <c r="A39" s="5"/>
      <c r="B39" s="5"/>
      <c r="C39" s="122"/>
      <c r="D39" s="122"/>
      <c r="E39" s="122"/>
      <c r="F39" s="76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76"/>
      <c r="G40" s="135" t="s">
        <v>33</v>
      </c>
      <c r="H40" s="135"/>
      <c r="I40" s="135"/>
      <c r="J40" s="27">
        <f>SUM(J27:J39)</f>
        <v>460</v>
      </c>
      <c r="K40" s="80"/>
      <c r="L40" s="81" t="s">
        <v>34</v>
      </c>
      <c r="M40" s="133">
        <f>(D24*F24)+(D25*F25)</f>
        <v>0</v>
      </c>
      <c r="N40" s="134"/>
    </row>
    <row r="41" spans="1:15" ht="11.25" customHeight="1">
      <c r="A41" s="5"/>
      <c r="B41" s="5"/>
      <c r="C41" s="6"/>
      <c r="F41" s="76"/>
      <c r="G41" s="98" t="s">
        <v>35</v>
      </c>
      <c r="H41" s="98"/>
      <c r="I41" s="98"/>
      <c r="J41" s="75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76"/>
      <c r="G42" s="98" t="s">
        <v>38</v>
      </c>
      <c r="H42" s="98"/>
      <c r="I42" s="98"/>
      <c r="J42" s="31">
        <f>J40/J41</f>
        <v>48.421052631578945</v>
      </c>
      <c r="K42" s="132" t="s">
        <v>39</v>
      </c>
      <c r="L42" s="136"/>
      <c r="M42" s="137">
        <f>334*4</f>
        <v>1336</v>
      </c>
      <c r="N42" s="138"/>
    </row>
    <row r="43" spans="1:15" ht="15" customHeight="1">
      <c r="A43" s="5"/>
      <c r="B43" s="5"/>
      <c r="C43" s="6"/>
      <c r="F43" s="76"/>
      <c r="G43" s="98" t="s">
        <v>40</v>
      </c>
      <c r="H43" s="98"/>
      <c r="I43" s="98"/>
      <c r="J43" s="32">
        <v>22</v>
      </c>
      <c r="K43" s="80"/>
      <c r="L43" s="33" t="s">
        <v>29</v>
      </c>
      <c r="M43" s="139">
        <f>J42*J43</f>
        <v>1065.2631578947369</v>
      </c>
      <c r="N43" s="140"/>
    </row>
    <row r="44" spans="1:15" ht="11.25" customHeight="1">
      <c r="A44" s="5"/>
      <c r="B44" s="5"/>
      <c r="C44" s="6"/>
      <c r="F44" s="76"/>
      <c r="G44" s="76"/>
      <c r="I44" s="75"/>
      <c r="K44" s="132" t="s">
        <v>41</v>
      </c>
      <c r="L44" s="132"/>
      <c r="M44" s="133">
        <f>230</f>
        <v>230</v>
      </c>
      <c r="N44" s="134"/>
    </row>
    <row r="45" spans="1:15">
      <c r="A45" s="5"/>
      <c r="B45" s="5"/>
      <c r="C45" s="6"/>
      <c r="F45" s="76"/>
      <c r="G45" s="76"/>
      <c r="H45" s="75"/>
      <c r="I45" s="75"/>
      <c r="J45" s="33"/>
      <c r="K45" s="33"/>
      <c r="L45" s="33" t="s">
        <v>42</v>
      </c>
      <c r="M45" s="133"/>
      <c r="N45" s="134"/>
    </row>
    <row r="46" spans="1:15">
      <c r="A46" s="5"/>
      <c r="B46" s="5"/>
      <c r="E46" s="80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80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2631.2631578947367</v>
      </c>
      <c r="N47" s="140"/>
    </row>
    <row r="48" spans="1:15">
      <c r="A48" s="5"/>
      <c r="B48" s="5"/>
      <c r="E48" s="80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80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80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77"/>
      <c r="C59" s="76"/>
      <c r="D59" s="76"/>
      <c r="E59" s="76"/>
      <c r="F59" s="76"/>
      <c r="G59" s="76"/>
      <c r="I59" s="76"/>
      <c r="J59" s="76"/>
      <c r="K59" s="76"/>
      <c r="L59" s="76"/>
      <c r="M59" s="76"/>
      <c r="N59" s="78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111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112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2400-3D82-4DA3-946B-081A992471E2}">
  <sheetPr>
    <pageSetUpPr fitToPage="1"/>
  </sheetPr>
  <dimension ref="A1:S487"/>
  <sheetViews>
    <sheetView topLeftCell="A28" zoomScale="120" zoomScaleNormal="120" workbookViewId="0">
      <selection activeCell="I61" sqref="I61:N6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10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70"/>
      <c r="M4" s="70"/>
      <c r="N4" s="9" t="s">
        <v>2</v>
      </c>
    </row>
    <row r="5" spans="1:19">
      <c r="A5" s="5"/>
      <c r="B5" s="5"/>
      <c r="G5" s="10"/>
      <c r="L5" s="70"/>
      <c r="M5" s="70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28</v>
      </c>
      <c r="K8" s="69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694.73684210526312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73"/>
      <c r="B11" s="89">
        <f>$M$9</f>
        <v>694.73684210526312</v>
      </c>
      <c r="C11" s="90"/>
      <c r="D11" s="91" t="s">
        <v>107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103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27</v>
      </c>
      <c r="F16" s="69" t="s">
        <v>5</v>
      </c>
      <c r="G16" s="110" t="s">
        <v>87</v>
      </c>
      <c r="H16" s="97"/>
      <c r="I16" s="69" t="s">
        <v>10</v>
      </c>
      <c r="J16" s="17">
        <v>28</v>
      </c>
      <c r="K16" s="69" t="s">
        <v>11</v>
      </c>
      <c r="L16" s="110" t="s">
        <v>87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/>
      <c r="E18" s="116" t="s">
        <v>14</v>
      </c>
      <c r="F18" s="117"/>
      <c r="G18" s="118"/>
      <c r="H18" s="18" t="s">
        <v>15</v>
      </c>
      <c r="I18" s="116" t="s">
        <v>16</v>
      </c>
      <c r="J18" s="118"/>
      <c r="K18" s="18"/>
      <c r="L18" s="116" t="s">
        <v>17</v>
      </c>
      <c r="M18" s="118"/>
      <c r="N18" s="18"/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69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/>
      <c r="E24" s="69" t="s">
        <v>26</v>
      </c>
      <c r="F24" s="125"/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/>
      <c r="E25" s="69" t="s">
        <v>26</v>
      </c>
      <c r="F25" s="129"/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69"/>
      <c r="F26" s="130"/>
      <c r="G26" s="130"/>
      <c r="M26" s="127"/>
      <c r="N26" s="128"/>
    </row>
    <row r="27" spans="1:14">
      <c r="A27" s="5"/>
      <c r="B27" s="5" t="s">
        <v>5</v>
      </c>
      <c r="C27" s="97" t="s">
        <v>30</v>
      </c>
      <c r="D27" s="97"/>
      <c r="E27" s="97"/>
      <c r="F27" s="69" t="s">
        <v>26</v>
      </c>
      <c r="G27" s="97" t="s">
        <v>70</v>
      </c>
      <c r="H27" s="97"/>
      <c r="I27" s="97"/>
      <c r="J27" s="24"/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70</v>
      </c>
      <c r="D28" s="97"/>
      <c r="E28" s="97"/>
      <c r="F28" s="69" t="s">
        <v>26</v>
      </c>
      <c r="G28" s="97" t="s">
        <v>30</v>
      </c>
      <c r="H28" s="97"/>
      <c r="I28" s="97"/>
      <c r="J28" s="24"/>
      <c r="K28" s="4" t="s">
        <v>31</v>
      </c>
      <c r="N28" s="25"/>
    </row>
    <row r="29" spans="1:14">
      <c r="A29" s="5"/>
      <c r="B29" s="5" t="s">
        <v>5</v>
      </c>
      <c r="C29" s="122"/>
      <c r="D29" s="122"/>
      <c r="E29" s="122"/>
      <c r="F29" s="69" t="s">
        <v>26</v>
      </c>
      <c r="G29" s="124"/>
      <c r="H29" s="124"/>
      <c r="I29" s="124"/>
      <c r="J29" s="24"/>
      <c r="K29" s="4" t="s">
        <v>31</v>
      </c>
      <c r="N29" s="12"/>
    </row>
    <row r="30" spans="1:14">
      <c r="A30" s="5"/>
      <c r="B30" s="5" t="s">
        <v>5</v>
      </c>
      <c r="C30" s="131" t="s">
        <v>30</v>
      </c>
      <c r="D30" s="131"/>
      <c r="E30" s="131"/>
      <c r="F30" s="69" t="s">
        <v>26</v>
      </c>
      <c r="G30" s="131" t="s">
        <v>70</v>
      </c>
      <c r="H30" s="131"/>
      <c r="I30" s="131"/>
      <c r="J30" s="24"/>
      <c r="K30" s="4" t="s">
        <v>31</v>
      </c>
      <c r="N30" s="12"/>
    </row>
    <row r="31" spans="1:14" ht="11.25" customHeight="1">
      <c r="A31" s="5"/>
      <c r="B31" s="5" t="s">
        <v>5</v>
      </c>
      <c r="C31" s="97" t="s">
        <v>70</v>
      </c>
      <c r="D31" s="97"/>
      <c r="E31" s="97"/>
      <c r="F31" s="69" t="s">
        <v>26</v>
      </c>
      <c r="G31" s="131" t="s">
        <v>30</v>
      </c>
      <c r="H31" s="131"/>
      <c r="I31" s="131"/>
      <c r="J31" s="24"/>
      <c r="K31" s="4" t="s">
        <v>31</v>
      </c>
      <c r="N31" s="12"/>
    </row>
    <row r="32" spans="1:14">
      <c r="A32" s="5"/>
      <c r="B32" s="5" t="s">
        <v>5</v>
      </c>
      <c r="C32" s="97"/>
      <c r="D32" s="97"/>
      <c r="E32" s="97"/>
      <c r="F32" s="69" t="s">
        <v>26</v>
      </c>
      <c r="G32" s="97"/>
      <c r="H32" s="97"/>
      <c r="I32" s="97"/>
      <c r="J32" s="24"/>
      <c r="K32" s="4" t="s">
        <v>31</v>
      </c>
      <c r="N32" s="12"/>
    </row>
    <row r="33" spans="1:15" ht="11.25" customHeight="1">
      <c r="A33" s="5"/>
      <c r="B33" s="5" t="s">
        <v>5</v>
      </c>
      <c r="C33" s="122" t="s">
        <v>32</v>
      </c>
      <c r="D33" s="122"/>
      <c r="E33" s="122"/>
      <c r="F33" s="69" t="s">
        <v>26</v>
      </c>
      <c r="G33" s="97" t="s">
        <v>32</v>
      </c>
      <c r="H33" s="97"/>
      <c r="I33" s="97"/>
      <c r="J33" s="24">
        <v>300</v>
      </c>
      <c r="K33" s="4" t="s">
        <v>31</v>
      </c>
      <c r="N33" s="12"/>
    </row>
    <row r="34" spans="1:15">
      <c r="A34" s="5"/>
      <c r="B34" s="5" t="s">
        <v>5</v>
      </c>
      <c r="C34" s="97"/>
      <c r="D34" s="97"/>
      <c r="E34" s="97"/>
      <c r="F34" s="69" t="s">
        <v>26</v>
      </c>
      <c r="G34" s="97"/>
      <c r="H34" s="97"/>
      <c r="I34" s="97"/>
      <c r="J34" s="24"/>
      <c r="K34" s="4" t="s">
        <v>31</v>
      </c>
      <c r="N34" s="12"/>
    </row>
    <row r="35" spans="1:15">
      <c r="A35" s="5"/>
      <c r="B35" s="5"/>
      <c r="C35" s="97"/>
      <c r="D35" s="97"/>
      <c r="E35" s="97"/>
      <c r="F35" s="69" t="s">
        <v>26</v>
      </c>
      <c r="G35" s="97"/>
      <c r="H35" s="97"/>
      <c r="I35" s="97"/>
      <c r="J35" s="24"/>
      <c r="K35" s="4" t="s">
        <v>31</v>
      </c>
      <c r="N35" s="12"/>
    </row>
    <row r="36" spans="1:15">
      <c r="A36" s="5"/>
      <c r="B36" s="5"/>
      <c r="C36" s="97"/>
      <c r="D36" s="97"/>
      <c r="E36" s="97"/>
      <c r="F36" s="69" t="s">
        <v>26</v>
      </c>
      <c r="G36" s="97"/>
      <c r="H36" s="97"/>
      <c r="I36" s="97"/>
      <c r="J36" s="24"/>
      <c r="K36" s="4" t="s">
        <v>31</v>
      </c>
      <c r="N36" s="12"/>
    </row>
    <row r="37" spans="1:15">
      <c r="A37" s="5"/>
      <c r="B37" s="5"/>
      <c r="C37" s="97"/>
      <c r="D37" s="97"/>
      <c r="E37" s="97"/>
      <c r="F37" s="69" t="s">
        <v>26</v>
      </c>
      <c r="G37" s="97"/>
      <c r="H37" s="97"/>
      <c r="I37" s="97"/>
      <c r="J37" s="24"/>
      <c r="K37" s="4" t="s">
        <v>31</v>
      </c>
      <c r="N37" s="12"/>
    </row>
    <row r="38" spans="1:15">
      <c r="A38" s="5"/>
      <c r="B38" s="5"/>
      <c r="C38" s="97"/>
      <c r="D38" s="97"/>
      <c r="E38" s="97"/>
      <c r="F38" s="69" t="s">
        <v>26</v>
      </c>
      <c r="G38" s="97"/>
      <c r="H38" s="97"/>
      <c r="I38" s="97"/>
      <c r="J38" s="24"/>
      <c r="K38" s="4" t="s">
        <v>31</v>
      </c>
      <c r="N38" s="12"/>
    </row>
    <row r="39" spans="1:15">
      <c r="A39" s="5"/>
      <c r="B39" s="5"/>
      <c r="C39" s="122"/>
      <c r="D39" s="122"/>
      <c r="E39" s="122"/>
      <c r="F39" s="69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69"/>
      <c r="G40" s="135" t="s">
        <v>33</v>
      </c>
      <c r="H40" s="135"/>
      <c r="I40" s="135"/>
      <c r="J40" s="27">
        <f>SUM(J27:J39)</f>
        <v>300</v>
      </c>
      <c r="K40" s="74"/>
      <c r="L40" s="71" t="s">
        <v>34</v>
      </c>
      <c r="M40" s="133">
        <f>(D24*F24)+(D25*F25)</f>
        <v>0</v>
      </c>
      <c r="N40" s="134"/>
    </row>
    <row r="41" spans="1:15" ht="11.25" customHeight="1">
      <c r="A41" s="5"/>
      <c r="B41" s="5"/>
      <c r="C41" s="6"/>
      <c r="F41" s="69"/>
      <c r="G41" s="98" t="s">
        <v>35</v>
      </c>
      <c r="H41" s="98"/>
      <c r="I41" s="98"/>
      <c r="J41" s="70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69"/>
      <c r="G42" s="98" t="s">
        <v>38</v>
      </c>
      <c r="H42" s="98"/>
      <c r="I42" s="98"/>
      <c r="J42" s="31">
        <f>J40/J41</f>
        <v>31.578947368421051</v>
      </c>
      <c r="K42" s="132" t="s">
        <v>39</v>
      </c>
      <c r="L42" s="136"/>
      <c r="M42" s="137"/>
      <c r="N42" s="138"/>
    </row>
    <row r="43" spans="1:15" ht="15" customHeight="1">
      <c r="A43" s="5"/>
      <c r="B43" s="5"/>
      <c r="C43" s="6"/>
      <c r="F43" s="69"/>
      <c r="G43" s="98" t="s">
        <v>40</v>
      </c>
      <c r="H43" s="98"/>
      <c r="I43" s="98"/>
      <c r="J43" s="32">
        <v>22</v>
      </c>
      <c r="K43" s="74"/>
      <c r="L43" s="33" t="s">
        <v>29</v>
      </c>
      <c r="M43" s="139">
        <f>J42*J43</f>
        <v>694.73684210526312</v>
      </c>
      <c r="N43" s="140"/>
    </row>
    <row r="44" spans="1:15" ht="11.25" customHeight="1">
      <c r="A44" s="5"/>
      <c r="B44" s="5"/>
      <c r="C44" s="6"/>
      <c r="F44" s="69"/>
      <c r="G44" s="69"/>
      <c r="I44" s="70"/>
      <c r="K44" s="132" t="s">
        <v>41</v>
      </c>
      <c r="L44" s="132"/>
      <c r="M44" s="133"/>
      <c r="N44" s="134"/>
    </row>
    <row r="45" spans="1:15">
      <c r="A45" s="5"/>
      <c r="B45" s="5"/>
      <c r="C45" s="6"/>
      <c r="F45" s="69"/>
      <c r="G45" s="69"/>
      <c r="H45" s="70"/>
      <c r="I45" s="70"/>
      <c r="J45" s="33"/>
      <c r="K45" s="33"/>
      <c r="L45" s="33" t="s">
        <v>42</v>
      </c>
      <c r="M45" s="133"/>
      <c r="N45" s="134"/>
    </row>
    <row r="46" spans="1:15">
      <c r="A46" s="5"/>
      <c r="B46" s="5"/>
      <c r="E46" s="74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74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694.73684210526312</v>
      </c>
      <c r="N47" s="140"/>
    </row>
    <row r="48" spans="1:15">
      <c r="A48" s="5"/>
      <c r="B48" s="5"/>
      <c r="E48" s="74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74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74"/>
      <c r="M50" s="38"/>
      <c r="N50" s="39"/>
    </row>
    <row r="51" spans="1:14">
      <c r="A51" s="5"/>
      <c r="B51" s="40" t="s">
        <v>104</v>
      </c>
      <c r="C51" s="41"/>
      <c r="D51" s="41"/>
      <c r="E51" s="41"/>
      <c r="F51" s="41"/>
      <c r="G51" s="42"/>
      <c r="N51" s="12"/>
    </row>
    <row r="52" spans="1:14">
      <c r="A52" s="5"/>
      <c r="B52" s="43" t="s">
        <v>105</v>
      </c>
      <c r="C52" s="41"/>
      <c r="D52" s="41"/>
      <c r="E52" s="41"/>
      <c r="F52" s="41"/>
      <c r="G52" s="42"/>
      <c r="N52" s="12"/>
    </row>
    <row r="53" spans="1:14">
      <c r="A53" s="5"/>
      <c r="B53" s="43" t="s">
        <v>106</v>
      </c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68"/>
      <c r="C59" s="69"/>
      <c r="D59" s="69"/>
      <c r="E59" s="69"/>
      <c r="F59" s="69"/>
      <c r="G59" s="69"/>
      <c r="I59" s="69"/>
      <c r="J59" s="69"/>
      <c r="K59" s="69"/>
      <c r="L59" s="69"/>
      <c r="M59" s="69"/>
      <c r="N59" s="72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88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89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EE0B-A9F2-4DE8-9C6A-78AB93D3F839}">
  <sheetPr>
    <pageSetUpPr fitToPage="1"/>
  </sheetPr>
  <dimension ref="A1:S487"/>
  <sheetViews>
    <sheetView topLeftCell="A40" zoomScale="120" zoomScaleNormal="120" workbookViewId="0">
      <selection activeCell="M47" sqref="M47:N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9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63"/>
      <c r="M4" s="63"/>
      <c r="N4" s="9" t="s">
        <v>2</v>
      </c>
    </row>
    <row r="5" spans="1:19">
      <c r="A5" s="5"/>
      <c r="B5" s="5"/>
      <c r="G5" s="10"/>
      <c r="L5" s="63"/>
      <c r="M5" s="63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26</v>
      </c>
      <c r="K8" s="62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3889.7715789473687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66"/>
      <c r="B11" s="89">
        <f>$M$9</f>
        <v>3889.7715789473687</v>
      </c>
      <c r="C11" s="90"/>
      <c r="D11" s="91" t="s">
        <v>91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90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27</v>
      </c>
      <c r="F16" s="62" t="s">
        <v>5</v>
      </c>
      <c r="G16" s="110" t="s">
        <v>87</v>
      </c>
      <c r="H16" s="97"/>
      <c r="I16" s="62" t="s">
        <v>10</v>
      </c>
      <c r="J16" s="17">
        <v>28</v>
      </c>
      <c r="K16" s="62" t="s">
        <v>11</v>
      </c>
      <c r="L16" s="110" t="s">
        <v>87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/>
      <c r="E18" s="116" t="s">
        <v>14</v>
      </c>
      <c r="F18" s="117"/>
      <c r="G18" s="118"/>
      <c r="H18" s="18" t="s">
        <v>15</v>
      </c>
      <c r="I18" s="116" t="s">
        <v>16</v>
      </c>
      <c r="J18" s="118"/>
      <c r="K18" s="18"/>
      <c r="L18" s="116" t="s">
        <v>17</v>
      </c>
      <c r="M18" s="118"/>
      <c r="N18" s="18"/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62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/>
      <c r="E24" s="62" t="s">
        <v>26</v>
      </c>
      <c r="F24" s="125"/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>
        <v>1</v>
      </c>
      <c r="E25" s="62" t="s">
        <v>26</v>
      </c>
      <c r="F25" s="129">
        <v>1141.1400000000001</v>
      </c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62"/>
      <c r="F26" s="130"/>
      <c r="G26" s="130"/>
      <c r="M26" s="127"/>
      <c r="N26" s="128"/>
    </row>
    <row r="27" spans="1:14">
      <c r="A27" s="5"/>
      <c r="B27" s="5" t="s">
        <v>5</v>
      </c>
      <c r="C27" s="97" t="s">
        <v>30</v>
      </c>
      <c r="D27" s="97"/>
      <c r="E27" s="97"/>
      <c r="F27" s="62" t="s">
        <v>26</v>
      </c>
      <c r="G27" s="97" t="s">
        <v>70</v>
      </c>
      <c r="H27" s="97"/>
      <c r="I27" s="97"/>
      <c r="J27" s="24">
        <v>115</v>
      </c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70</v>
      </c>
      <c r="D28" s="97"/>
      <c r="E28" s="97"/>
      <c r="F28" s="62" t="s">
        <v>26</v>
      </c>
      <c r="G28" s="97" t="s">
        <v>30</v>
      </c>
      <c r="H28" s="97"/>
      <c r="I28" s="97"/>
      <c r="J28" s="24">
        <v>115</v>
      </c>
      <c r="K28" s="4" t="s">
        <v>31</v>
      </c>
      <c r="N28" s="25"/>
    </row>
    <row r="29" spans="1:14">
      <c r="A29" s="5"/>
      <c r="B29" s="5" t="s">
        <v>5</v>
      </c>
      <c r="C29" s="122"/>
      <c r="D29" s="122"/>
      <c r="E29" s="122"/>
      <c r="F29" s="62" t="s">
        <v>26</v>
      </c>
      <c r="G29" s="124"/>
      <c r="H29" s="124"/>
      <c r="I29" s="124"/>
      <c r="J29" s="24"/>
      <c r="K29" s="4" t="s">
        <v>31</v>
      </c>
      <c r="N29" s="12"/>
    </row>
    <row r="30" spans="1:14">
      <c r="A30" s="5"/>
      <c r="B30" s="5" t="s">
        <v>5</v>
      </c>
      <c r="C30" s="131" t="s">
        <v>30</v>
      </c>
      <c r="D30" s="131"/>
      <c r="E30" s="131"/>
      <c r="F30" s="62" t="s">
        <v>26</v>
      </c>
      <c r="G30" s="131" t="s">
        <v>70</v>
      </c>
      <c r="H30" s="131"/>
      <c r="I30" s="131"/>
      <c r="J30" s="24">
        <v>115</v>
      </c>
      <c r="K30" s="4" t="s">
        <v>31</v>
      </c>
      <c r="N30" s="12"/>
    </row>
    <row r="31" spans="1:14" ht="11.25" customHeight="1">
      <c r="A31" s="5"/>
      <c r="B31" s="5" t="s">
        <v>5</v>
      </c>
      <c r="C31" s="97" t="s">
        <v>70</v>
      </c>
      <c r="D31" s="97"/>
      <c r="E31" s="97"/>
      <c r="F31" s="62" t="s">
        <v>26</v>
      </c>
      <c r="G31" s="131" t="s">
        <v>30</v>
      </c>
      <c r="H31" s="131"/>
      <c r="I31" s="131"/>
      <c r="J31" s="24">
        <v>115</v>
      </c>
      <c r="K31" s="4" t="s">
        <v>31</v>
      </c>
      <c r="N31" s="12"/>
    </row>
    <row r="32" spans="1:14">
      <c r="A32" s="5"/>
      <c r="B32" s="5" t="s">
        <v>5</v>
      </c>
      <c r="C32" s="97"/>
      <c r="D32" s="97"/>
      <c r="E32" s="97"/>
      <c r="F32" s="62" t="s">
        <v>26</v>
      </c>
      <c r="G32" s="97"/>
      <c r="H32" s="97"/>
      <c r="I32" s="97"/>
      <c r="J32" s="24"/>
      <c r="K32" s="4" t="s">
        <v>31</v>
      </c>
      <c r="N32" s="12"/>
    </row>
    <row r="33" spans="1:15" ht="11.25" customHeight="1">
      <c r="A33" s="5"/>
      <c r="B33" s="5" t="s">
        <v>5</v>
      </c>
      <c r="C33" s="122" t="s">
        <v>32</v>
      </c>
      <c r="D33" s="122"/>
      <c r="E33" s="122"/>
      <c r="F33" s="62" t="s">
        <v>26</v>
      </c>
      <c r="G33" s="97" t="s">
        <v>32</v>
      </c>
      <c r="H33" s="97"/>
      <c r="I33" s="97"/>
      <c r="J33" s="24">
        <v>150</v>
      </c>
      <c r="K33" s="4" t="s">
        <v>31</v>
      </c>
      <c r="N33" s="12"/>
    </row>
    <row r="34" spans="1:15">
      <c r="A34" s="5"/>
      <c r="B34" s="5" t="s">
        <v>5</v>
      </c>
      <c r="C34" s="97"/>
      <c r="D34" s="97"/>
      <c r="E34" s="97"/>
      <c r="F34" s="62" t="s">
        <v>26</v>
      </c>
      <c r="G34" s="97"/>
      <c r="H34" s="97"/>
      <c r="I34" s="97"/>
      <c r="J34" s="24"/>
      <c r="K34" s="4" t="s">
        <v>31</v>
      </c>
      <c r="N34" s="12"/>
    </row>
    <row r="35" spans="1:15">
      <c r="A35" s="5"/>
      <c r="B35" s="5"/>
      <c r="C35" s="97"/>
      <c r="D35" s="97"/>
      <c r="E35" s="97"/>
      <c r="F35" s="62" t="s">
        <v>26</v>
      </c>
      <c r="G35" s="97"/>
      <c r="H35" s="97"/>
      <c r="I35" s="97"/>
      <c r="J35" s="24"/>
      <c r="K35" s="4" t="s">
        <v>31</v>
      </c>
      <c r="N35" s="12"/>
    </row>
    <row r="36" spans="1:15">
      <c r="A36" s="5"/>
      <c r="B36" s="5"/>
      <c r="C36" s="97"/>
      <c r="D36" s="97"/>
      <c r="E36" s="97"/>
      <c r="F36" s="62" t="s">
        <v>26</v>
      </c>
      <c r="G36" s="97"/>
      <c r="H36" s="97"/>
      <c r="I36" s="97"/>
      <c r="J36" s="24"/>
      <c r="K36" s="4" t="s">
        <v>31</v>
      </c>
      <c r="N36" s="12"/>
    </row>
    <row r="37" spans="1:15">
      <c r="A37" s="5"/>
      <c r="B37" s="5"/>
      <c r="C37" s="97"/>
      <c r="D37" s="97"/>
      <c r="E37" s="97"/>
      <c r="F37" s="62" t="s">
        <v>26</v>
      </c>
      <c r="G37" s="97"/>
      <c r="H37" s="97"/>
      <c r="I37" s="97"/>
      <c r="J37" s="24"/>
      <c r="K37" s="4" t="s">
        <v>31</v>
      </c>
      <c r="N37" s="12"/>
    </row>
    <row r="38" spans="1:15">
      <c r="A38" s="5"/>
      <c r="B38" s="5"/>
      <c r="C38" s="97"/>
      <c r="D38" s="97"/>
      <c r="E38" s="97"/>
      <c r="F38" s="62" t="s">
        <v>26</v>
      </c>
      <c r="G38" s="97"/>
      <c r="H38" s="97"/>
      <c r="I38" s="97"/>
      <c r="J38" s="24"/>
      <c r="K38" s="4" t="s">
        <v>31</v>
      </c>
      <c r="N38" s="12"/>
    </row>
    <row r="39" spans="1:15">
      <c r="A39" s="5"/>
      <c r="B39" s="5"/>
      <c r="C39" s="122"/>
      <c r="D39" s="122"/>
      <c r="E39" s="122"/>
      <c r="F39" s="62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62"/>
      <c r="G40" s="135" t="s">
        <v>33</v>
      </c>
      <c r="H40" s="135"/>
      <c r="I40" s="135"/>
      <c r="J40" s="27">
        <f>SUM(J27:J39)</f>
        <v>610</v>
      </c>
      <c r="K40" s="67"/>
      <c r="L40" s="64" t="s">
        <v>34</v>
      </c>
      <c r="M40" s="133">
        <f>(D24*F24)+(D25*F25)</f>
        <v>1141.1400000000001</v>
      </c>
      <c r="N40" s="134"/>
    </row>
    <row r="41" spans="1:15" ht="11.25" customHeight="1">
      <c r="A41" s="5"/>
      <c r="B41" s="5"/>
      <c r="C41" s="6"/>
      <c r="F41" s="62"/>
      <c r="G41" s="98" t="s">
        <v>35</v>
      </c>
      <c r="H41" s="98"/>
      <c r="I41" s="98"/>
      <c r="J41" s="63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62"/>
      <c r="G42" s="98" t="s">
        <v>38</v>
      </c>
      <c r="H42" s="98"/>
      <c r="I42" s="98"/>
      <c r="J42" s="31">
        <f>J40/J41</f>
        <v>64.21052631578948</v>
      </c>
      <c r="K42" s="132" t="s">
        <v>39</v>
      </c>
      <c r="L42" s="136"/>
      <c r="M42" s="137">
        <f>334*4</f>
        <v>1336</v>
      </c>
      <c r="N42" s="138"/>
    </row>
    <row r="43" spans="1:15" ht="15" customHeight="1">
      <c r="A43" s="5"/>
      <c r="B43" s="5"/>
      <c r="C43" s="6"/>
      <c r="F43" s="62"/>
      <c r="G43" s="98" t="s">
        <v>40</v>
      </c>
      <c r="H43" s="98"/>
      <c r="I43" s="98"/>
      <c r="J43" s="32">
        <v>22</v>
      </c>
      <c r="K43" s="67"/>
      <c r="L43" s="33" t="s">
        <v>29</v>
      </c>
      <c r="M43" s="139">
        <f>J42*J43</f>
        <v>1412.6315789473686</v>
      </c>
      <c r="N43" s="140"/>
    </row>
    <row r="44" spans="1:15" ht="11.25" customHeight="1">
      <c r="A44" s="5"/>
      <c r="B44" s="5"/>
      <c r="C44" s="6"/>
      <c r="F44" s="62"/>
      <c r="G44" s="62"/>
      <c r="I44" s="63"/>
      <c r="K44" s="132" t="s">
        <v>41</v>
      </c>
      <c r="L44" s="132"/>
      <c r="M44" s="133"/>
      <c r="N44" s="134"/>
    </row>
    <row r="45" spans="1:15">
      <c r="A45" s="5"/>
      <c r="B45" s="5"/>
      <c r="C45" s="6"/>
      <c r="F45" s="62"/>
      <c r="G45" s="62"/>
      <c r="H45" s="63"/>
      <c r="I45" s="63"/>
      <c r="J45" s="33"/>
      <c r="K45" s="33"/>
      <c r="L45" s="33" t="s">
        <v>42</v>
      </c>
      <c r="M45" s="133"/>
      <c r="N45" s="134"/>
    </row>
    <row r="46" spans="1:15">
      <c r="A46" s="5"/>
      <c r="B46" s="5"/>
      <c r="E46" s="67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67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3889.7715789473687</v>
      </c>
      <c r="N47" s="140"/>
    </row>
    <row r="48" spans="1:15">
      <c r="A48" s="5"/>
      <c r="B48" s="5"/>
      <c r="E48" s="67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67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67"/>
      <c r="M50" s="38"/>
      <c r="N50" s="39"/>
    </row>
    <row r="51" spans="1:14">
      <c r="A51" s="5"/>
      <c r="B51" s="40" t="s">
        <v>92</v>
      </c>
      <c r="C51" s="41"/>
      <c r="D51" s="41"/>
      <c r="E51" s="41"/>
      <c r="F51" s="41"/>
      <c r="G51" s="42"/>
      <c r="N51" s="12"/>
    </row>
    <row r="52" spans="1:14">
      <c r="A52" s="5"/>
      <c r="B52" s="43" t="s">
        <v>93</v>
      </c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61"/>
      <c r="C59" s="62"/>
      <c r="D59" s="62"/>
      <c r="E59" s="62"/>
      <c r="F59" s="62"/>
      <c r="G59" s="62"/>
      <c r="I59" s="62"/>
      <c r="J59" s="62"/>
      <c r="K59" s="62"/>
      <c r="L59" s="62"/>
      <c r="M59" s="62"/>
      <c r="N59" s="65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88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89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4FA18-05E3-42B7-A5A0-FD279C31F3C7}">
  <sheetPr>
    <pageSetUpPr fitToPage="1"/>
  </sheetPr>
  <dimension ref="A1:S487"/>
  <sheetViews>
    <sheetView topLeftCell="A40" zoomScale="120" zoomScaleNormal="120" workbookViewId="0">
      <selection activeCell="M47" sqref="M47:N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8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56"/>
      <c r="M4" s="56"/>
      <c r="N4" s="9" t="s">
        <v>2</v>
      </c>
    </row>
    <row r="5" spans="1:19">
      <c r="A5" s="5"/>
      <c r="B5" s="5"/>
      <c r="G5" s="10"/>
      <c r="L5" s="56"/>
      <c r="M5" s="56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28</v>
      </c>
      <c r="K8" s="55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8243.0999999999985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59"/>
      <c r="B11" s="89">
        <f>$M$9</f>
        <v>8243.0999999999985</v>
      </c>
      <c r="C11" s="90"/>
      <c r="D11" s="91" t="s">
        <v>102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29</v>
      </c>
      <c r="F16" s="55" t="s">
        <v>5</v>
      </c>
      <c r="G16" s="110" t="s">
        <v>68</v>
      </c>
      <c r="H16" s="97"/>
      <c r="I16" s="55" t="s">
        <v>10</v>
      </c>
      <c r="J16" s="17">
        <v>31</v>
      </c>
      <c r="K16" s="55" t="s">
        <v>11</v>
      </c>
      <c r="L16" s="110" t="s">
        <v>68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/>
      <c r="E18" s="116" t="s">
        <v>14</v>
      </c>
      <c r="F18" s="117"/>
      <c r="G18" s="118"/>
      <c r="H18" s="18" t="s">
        <v>15</v>
      </c>
      <c r="I18" s="116" t="s">
        <v>16</v>
      </c>
      <c r="J18" s="118"/>
      <c r="K18" s="18" t="s">
        <v>15</v>
      </c>
      <c r="L18" s="116" t="s">
        <v>17</v>
      </c>
      <c r="M18" s="118"/>
      <c r="N18" s="18" t="s">
        <v>69</v>
      </c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55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>
        <v>2</v>
      </c>
      <c r="E24" s="55" t="s">
        <v>26</v>
      </c>
      <c r="F24" s="125">
        <v>2697.24</v>
      </c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>
        <v>1</v>
      </c>
      <c r="E25" s="55" t="s">
        <v>26</v>
      </c>
      <c r="F25" s="129">
        <v>1348.62</v>
      </c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55"/>
      <c r="F26" s="130"/>
      <c r="G26" s="130"/>
      <c r="M26" s="127"/>
      <c r="N26" s="128"/>
    </row>
    <row r="27" spans="1:14">
      <c r="A27" s="5"/>
      <c r="B27" s="5" t="s">
        <v>5</v>
      </c>
      <c r="C27" s="97" t="s">
        <v>30</v>
      </c>
      <c r="D27" s="97"/>
      <c r="E27" s="97"/>
      <c r="F27" s="55" t="s">
        <v>26</v>
      </c>
      <c r="G27" s="97" t="s">
        <v>70</v>
      </c>
      <c r="H27" s="97"/>
      <c r="I27" s="97"/>
      <c r="J27" s="24"/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70</v>
      </c>
      <c r="D28" s="97"/>
      <c r="E28" s="97"/>
      <c r="F28" s="55" t="s">
        <v>26</v>
      </c>
      <c r="G28" s="97" t="s">
        <v>30</v>
      </c>
      <c r="H28" s="97"/>
      <c r="I28" s="97"/>
      <c r="J28" s="24"/>
      <c r="K28" s="4" t="s">
        <v>31</v>
      </c>
      <c r="N28" s="25"/>
    </row>
    <row r="29" spans="1:14">
      <c r="A29" s="5"/>
      <c r="B29" s="5" t="s">
        <v>5</v>
      </c>
      <c r="C29" s="122" t="s">
        <v>70</v>
      </c>
      <c r="D29" s="122"/>
      <c r="E29" s="122"/>
      <c r="F29" s="55" t="s">
        <v>26</v>
      </c>
      <c r="G29" s="124" t="s">
        <v>84</v>
      </c>
      <c r="H29" s="124"/>
      <c r="I29" s="124"/>
      <c r="J29" s="24"/>
      <c r="K29" s="4" t="s">
        <v>31</v>
      </c>
      <c r="N29" s="12"/>
    </row>
    <row r="30" spans="1:14">
      <c r="A30" s="5"/>
      <c r="B30" s="5" t="s">
        <v>5</v>
      </c>
      <c r="C30" s="122" t="s">
        <v>85</v>
      </c>
      <c r="D30" s="122"/>
      <c r="E30" s="122"/>
      <c r="F30" s="55" t="s">
        <v>26</v>
      </c>
      <c r="G30" s="97" t="s">
        <v>86</v>
      </c>
      <c r="H30" s="97"/>
      <c r="I30" s="97"/>
      <c r="J30" s="24"/>
      <c r="K30" s="4" t="s">
        <v>31</v>
      </c>
      <c r="N30" s="12"/>
    </row>
    <row r="31" spans="1:14" ht="11.25" customHeight="1">
      <c r="A31" s="5"/>
      <c r="B31" s="5" t="s">
        <v>5</v>
      </c>
      <c r="C31" s="122" t="s">
        <v>30</v>
      </c>
      <c r="D31" s="122"/>
      <c r="E31" s="122"/>
      <c r="F31" s="55" t="s">
        <v>26</v>
      </c>
      <c r="G31" s="97" t="s">
        <v>70</v>
      </c>
      <c r="H31" s="97"/>
      <c r="I31" s="97"/>
      <c r="J31" s="24"/>
      <c r="K31" s="4" t="s">
        <v>31</v>
      </c>
      <c r="N31" s="12"/>
    </row>
    <row r="32" spans="1:14">
      <c r="A32" s="5"/>
      <c r="B32" s="5" t="s">
        <v>5</v>
      </c>
      <c r="C32" s="97" t="s">
        <v>70</v>
      </c>
      <c r="D32" s="97"/>
      <c r="E32" s="97"/>
      <c r="F32" s="55" t="s">
        <v>26</v>
      </c>
      <c r="G32" s="97" t="s">
        <v>30</v>
      </c>
      <c r="H32" s="97"/>
      <c r="I32" s="97"/>
      <c r="J32" s="24"/>
      <c r="K32" s="4" t="s">
        <v>31</v>
      </c>
      <c r="N32" s="12"/>
    </row>
    <row r="33" spans="1:15" ht="11.25" customHeight="1">
      <c r="A33" s="5"/>
      <c r="B33" s="5" t="s">
        <v>5</v>
      </c>
      <c r="C33" s="122"/>
      <c r="D33" s="122"/>
      <c r="E33" s="122"/>
      <c r="F33" s="55" t="s">
        <v>26</v>
      </c>
      <c r="G33" s="97"/>
      <c r="H33" s="97"/>
      <c r="I33" s="97"/>
      <c r="J33" s="24"/>
      <c r="K33" s="4" t="s">
        <v>31</v>
      </c>
      <c r="N33" s="12"/>
    </row>
    <row r="34" spans="1:15">
      <c r="A34" s="5"/>
      <c r="B34" s="5" t="s">
        <v>5</v>
      </c>
      <c r="C34" s="97"/>
      <c r="D34" s="97"/>
      <c r="E34" s="97"/>
      <c r="F34" s="55" t="s">
        <v>26</v>
      </c>
      <c r="G34" s="97"/>
      <c r="H34" s="97"/>
      <c r="I34" s="97"/>
      <c r="J34" s="24"/>
      <c r="K34" s="4" t="s">
        <v>31</v>
      </c>
      <c r="N34" s="12"/>
    </row>
    <row r="35" spans="1:15">
      <c r="A35" s="5"/>
      <c r="B35" s="5"/>
      <c r="C35" s="97"/>
      <c r="D35" s="97"/>
      <c r="E35" s="97"/>
      <c r="F35" s="55" t="s">
        <v>26</v>
      </c>
      <c r="G35" s="97"/>
      <c r="H35" s="97"/>
      <c r="I35" s="97"/>
      <c r="J35" s="24"/>
      <c r="K35" s="4" t="s">
        <v>31</v>
      </c>
      <c r="N35" s="12"/>
    </row>
    <row r="36" spans="1:15">
      <c r="A36" s="5"/>
      <c r="B36" s="5"/>
      <c r="C36" s="97"/>
      <c r="D36" s="97"/>
      <c r="E36" s="97"/>
      <c r="F36" s="55" t="s">
        <v>26</v>
      </c>
      <c r="G36" s="97"/>
      <c r="H36" s="97"/>
      <c r="I36" s="97"/>
      <c r="J36" s="24"/>
      <c r="K36" s="4" t="s">
        <v>31</v>
      </c>
      <c r="N36" s="12"/>
    </row>
    <row r="37" spans="1:15">
      <c r="A37" s="5"/>
      <c r="B37" s="5"/>
      <c r="C37" s="97"/>
      <c r="D37" s="97"/>
      <c r="E37" s="97"/>
      <c r="F37" s="55" t="s">
        <v>26</v>
      </c>
      <c r="G37" s="97"/>
      <c r="H37" s="97"/>
      <c r="I37" s="97"/>
      <c r="J37" s="24"/>
      <c r="K37" s="4" t="s">
        <v>31</v>
      </c>
      <c r="N37" s="12"/>
    </row>
    <row r="38" spans="1:15">
      <c r="A38" s="5"/>
      <c r="B38" s="5"/>
      <c r="C38" s="97"/>
      <c r="D38" s="97"/>
      <c r="E38" s="97"/>
      <c r="F38" s="55" t="s">
        <v>26</v>
      </c>
      <c r="G38" s="97"/>
      <c r="H38" s="97"/>
      <c r="I38" s="97"/>
      <c r="J38" s="24"/>
      <c r="K38" s="4" t="s">
        <v>31</v>
      </c>
      <c r="N38" s="12"/>
    </row>
    <row r="39" spans="1:15">
      <c r="A39" s="5"/>
      <c r="B39" s="5"/>
      <c r="C39" s="122"/>
      <c r="D39" s="122"/>
      <c r="E39" s="122"/>
      <c r="F39" s="55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55"/>
      <c r="G40" s="135" t="s">
        <v>33</v>
      </c>
      <c r="H40" s="135"/>
      <c r="I40" s="135"/>
      <c r="J40" s="27">
        <f>SUM(J27:J39)</f>
        <v>0</v>
      </c>
      <c r="K40" s="60"/>
      <c r="L40" s="57" t="s">
        <v>34</v>
      </c>
      <c r="M40" s="133">
        <f>(D24*F24)+(D25*F25)</f>
        <v>6743.0999999999995</v>
      </c>
      <c r="N40" s="134"/>
    </row>
    <row r="41" spans="1:15" ht="11.25" customHeight="1">
      <c r="A41" s="5"/>
      <c r="B41" s="5"/>
      <c r="C41" s="6"/>
      <c r="F41" s="55"/>
      <c r="G41" s="98" t="s">
        <v>35</v>
      </c>
      <c r="H41" s="98"/>
      <c r="I41" s="98"/>
      <c r="J41" s="56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55"/>
      <c r="G42" s="98" t="s">
        <v>38</v>
      </c>
      <c r="H42" s="98"/>
      <c r="I42" s="98"/>
      <c r="J42" s="31">
        <f>J40/J41</f>
        <v>0</v>
      </c>
      <c r="K42" s="132" t="s">
        <v>39</v>
      </c>
      <c r="L42" s="136"/>
      <c r="M42" s="137"/>
      <c r="N42" s="138"/>
    </row>
    <row r="43" spans="1:15" ht="15" customHeight="1">
      <c r="A43" s="5"/>
      <c r="B43" s="5"/>
      <c r="C43" s="6"/>
      <c r="F43" s="55"/>
      <c r="G43" s="98" t="s">
        <v>40</v>
      </c>
      <c r="H43" s="98"/>
      <c r="I43" s="98"/>
      <c r="J43" s="32">
        <v>22</v>
      </c>
      <c r="K43" s="60"/>
      <c r="L43" s="33" t="s">
        <v>29</v>
      </c>
      <c r="M43" s="139">
        <f>J42*J43</f>
        <v>0</v>
      </c>
      <c r="N43" s="140"/>
    </row>
    <row r="44" spans="1:15" ht="11.25" customHeight="1">
      <c r="A44" s="5"/>
      <c r="B44" s="5"/>
      <c r="C44" s="6"/>
      <c r="F44" s="55"/>
      <c r="G44" s="55"/>
      <c r="I44" s="56"/>
      <c r="K44" s="132" t="s">
        <v>41</v>
      </c>
      <c r="L44" s="132"/>
      <c r="M44" s="133"/>
      <c r="N44" s="134"/>
    </row>
    <row r="45" spans="1:15">
      <c r="A45" s="5"/>
      <c r="B45" s="5"/>
      <c r="C45" s="6"/>
      <c r="F45" s="55"/>
      <c r="G45" s="55"/>
      <c r="H45" s="56"/>
      <c r="I45" s="56"/>
      <c r="J45" s="33"/>
      <c r="K45" s="33"/>
      <c r="L45" s="33" t="s">
        <v>42</v>
      </c>
      <c r="M45" s="133">
        <f>250*6</f>
        <v>1500</v>
      </c>
      <c r="N45" s="134"/>
    </row>
    <row r="46" spans="1:15">
      <c r="A46" s="5"/>
      <c r="B46" s="5"/>
      <c r="E46" s="60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60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8243.0999999999985</v>
      </c>
      <c r="N47" s="140"/>
    </row>
    <row r="48" spans="1:15">
      <c r="A48" s="5"/>
      <c r="B48" s="5"/>
      <c r="E48" s="60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60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60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54"/>
      <c r="C59" s="55"/>
      <c r="D59" s="55"/>
      <c r="E59" s="55"/>
      <c r="F59" s="55"/>
      <c r="G59" s="55"/>
      <c r="I59" s="55"/>
      <c r="J59" s="55"/>
      <c r="K59" s="55"/>
      <c r="L59" s="55"/>
      <c r="M59" s="55"/>
      <c r="N59" s="58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72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73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BF7C6-6C13-49E3-BE0D-17F5BBF58BFE}">
  <sheetPr>
    <pageSetUpPr fitToPage="1"/>
  </sheetPr>
  <dimension ref="A1:S487"/>
  <sheetViews>
    <sheetView topLeftCell="A16" zoomScale="120" zoomScaleNormal="120" workbookViewId="0">
      <selection activeCell="M47" sqref="M47:N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7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56"/>
      <c r="M4" s="56"/>
      <c r="N4" s="9" t="s">
        <v>2</v>
      </c>
    </row>
    <row r="5" spans="1:19">
      <c r="A5" s="5"/>
      <c r="B5" s="5"/>
      <c r="G5" s="10"/>
      <c r="L5" s="56"/>
      <c r="M5" s="56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28</v>
      </c>
      <c r="K8" s="55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11880.363157894737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59"/>
      <c r="B11" s="89">
        <f>$M$9</f>
        <v>11880.363157894737</v>
      </c>
      <c r="C11" s="90"/>
      <c r="D11" s="91" t="s">
        <v>100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29</v>
      </c>
      <c r="F16" s="55" t="s">
        <v>5</v>
      </c>
      <c r="G16" s="110" t="s">
        <v>68</v>
      </c>
      <c r="H16" s="97"/>
      <c r="I16" s="55" t="s">
        <v>10</v>
      </c>
      <c r="J16" s="17">
        <v>31</v>
      </c>
      <c r="K16" s="55" t="s">
        <v>11</v>
      </c>
      <c r="L16" s="110" t="s">
        <v>68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/>
      <c r="E18" s="116" t="s">
        <v>14</v>
      </c>
      <c r="F18" s="117"/>
      <c r="G18" s="118"/>
      <c r="H18" s="18" t="s">
        <v>15</v>
      </c>
      <c r="I18" s="116" t="s">
        <v>16</v>
      </c>
      <c r="J18" s="118"/>
      <c r="K18" s="18" t="s">
        <v>15</v>
      </c>
      <c r="L18" s="116" t="s">
        <v>17</v>
      </c>
      <c r="M18" s="118"/>
      <c r="N18" s="18" t="s">
        <v>69</v>
      </c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55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>
        <v>2</v>
      </c>
      <c r="E24" s="55" t="s">
        <v>26</v>
      </c>
      <c r="F24" s="125">
        <v>2697.24</v>
      </c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>
        <v>1</v>
      </c>
      <c r="E25" s="55" t="s">
        <v>26</v>
      </c>
      <c r="F25" s="129">
        <v>1348.62</v>
      </c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55"/>
      <c r="F26" s="130"/>
      <c r="G26" s="130"/>
      <c r="M26" s="127"/>
      <c r="N26" s="128"/>
    </row>
    <row r="27" spans="1:14">
      <c r="A27" s="5"/>
      <c r="B27" s="5" t="s">
        <v>5</v>
      </c>
      <c r="C27" s="97" t="s">
        <v>30</v>
      </c>
      <c r="D27" s="97"/>
      <c r="E27" s="97"/>
      <c r="F27" s="55" t="s">
        <v>26</v>
      </c>
      <c r="G27" s="97" t="s">
        <v>70</v>
      </c>
      <c r="H27" s="97"/>
      <c r="I27" s="97"/>
      <c r="J27" s="24">
        <v>115</v>
      </c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70</v>
      </c>
      <c r="D28" s="97"/>
      <c r="E28" s="97"/>
      <c r="F28" s="55" t="s">
        <v>26</v>
      </c>
      <c r="G28" s="97" t="s">
        <v>30</v>
      </c>
      <c r="H28" s="97"/>
      <c r="I28" s="97"/>
      <c r="J28" s="24">
        <v>115</v>
      </c>
      <c r="K28" s="4" t="s">
        <v>31</v>
      </c>
      <c r="N28" s="25"/>
    </row>
    <row r="29" spans="1:14">
      <c r="A29" s="5"/>
      <c r="B29" s="5" t="s">
        <v>5</v>
      </c>
      <c r="C29" s="122" t="s">
        <v>70</v>
      </c>
      <c r="D29" s="122"/>
      <c r="E29" s="122"/>
      <c r="F29" s="55" t="s">
        <v>26</v>
      </c>
      <c r="G29" s="124" t="s">
        <v>84</v>
      </c>
      <c r="H29" s="124"/>
      <c r="I29" s="124"/>
      <c r="J29" s="24"/>
      <c r="K29" s="4" t="s">
        <v>31</v>
      </c>
      <c r="N29" s="12"/>
    </row>
    <row r="30" spans="1:14">
      <c r="A30" s="5"/>
      <c r="B30" s="5" t="s">
        <v>5</v>
      </c>
      <c r="C30" s="122" t="s">
        <v>85</v>
      </c>
      <c r="D30" s="122"/>
      <c r="E30" s="122"/>
      <c r="F30" s="55" t="s">
        <v>26</v>
      </c>
      <c r="G30" s="97" t="s">
        <v>86</v>
      </c>
      <c r="H30" s="97"/>
      <c r="I30" s="97"/>
      <c r="J30" s="24"/>
      <c r="K30" s="4" t="s">
        <v>31</v>
      </c>
      <c r="N30" s="12"/>
    </row>
    <row r="31" spans="1:14" ht="11.25" customHeight="1">
      <c r="A31" s="5"/>
      <c r="B31" s="5" t="s">
        <v>5</v>
      </c>
      <c r="C31" s="122" t="s">
        <v>30</v>
      </c>
      <c r="D31" s="122"/>
      <c r="E31" s="122"/>
      <c r="F31" s="55" t="s">
        <v>26</v>
      </c>
      <c r="G31" s="97" t="s">
        <v>70</v>
      </c>
      <c r="H31" s="97"/>
      <c r="I31" s="97"/>
      <c r="J31" s="24">
        <v>115</v>
      </c>
      <c r="K31" s="4" t="s">
        <v>31</v>
      </c>
      <c r="N31" s="12"/>
    </row>
    <row r="32" spans="1:14">
      <c r="A32" s="5"/>
      <c r="B32" s="5" t="s">
        <v>5</v>
      </c>
      <c r="C32" s="97" t="s">
        <v>70</v>
      </c>
      <c r="D32" s="97"/>
      <c r="E32" s="97"/>
      <c r="F32" s="55" t="s">
        <v>26</v>
      </c>
      <c r="G32" s="97" t="s">
        <v>30</v>
      </c>
      <c r="H32" s="97"/>
      <c r="I32" s="97"/>
      <c r="J32" s="24">
        <v>115</v>
      </c>
      <c r="K32" s="4" t="s">
        <v>31</v>
      </c>
      <c r="N32" s="12"/>
    </row>
    <row r="33" spans="1:15" ht="11.25" customHeight="1">
      <c r="A33" s="5"/>
      <c r="B33" s="5" t="s">
        <v>5</v>
      </c>
      <c r="C33" s="122"/>
      <c r="D33" s="122"/>
      <c r="E33" s="122"/>
      <c r="F33" s="55" t="s">
        <v>26</v>
      </c>
      <c r="G33" s="97"/>
      <c r="H33" s="97"/>
      <c r="I33" s="97"/>
      <c r="J33" s="24"/>
      <c r="K33" s="4" t="s">
        <v>31</v>
      </c>
      <c r="N33" s="12"/>
    </row>
    <row r="34" spans="1:15">
      <c r="A34" s="5"/>
      <c r="B34" s="5" t="s">
        <v>5</v>
      </c>
      <c r="C34" s="97"/>
      <c r="D34" s="97"/>
      <c r="E34" s="97"/>
      <c r="F34" s="55" t="s">
        <v>26</v>
      </c>
      <c r="G34" s="97"/>
      <c r="H34" s="97"/>
      <c r="I34" s="97"/>
      <c r="J34" s="24"/>
      <c r="K34" s="4" t="s">
        <v>31</v>
      </c>
      <c r="N34" s="12"/>
    </row>
    <row r="35" spans="1:15">
      <c r="A35" s="5"/>
      <c r="B35" s="5"/>
      <c r="C35" s="97"/>
      <c r="D35" s="97"/>
      <c r="E35" s="97"/>
      <c r="F35" s="55" t="s">
        <v>26</v>
      </c>
      <c r="G35" s="97"/>
      <c r="H35" s="97"/>
      <c r="I35" s="97"/>
      <c r="J35" s="24"/>
      <c r="K35" s="4" t="s">
        <v>31</v>
      </c>
      <c r="N35" s="12"/>
    </row>
    <row r="36" spans="1:15">
      <c r="A36" s="5"/>
      <c r="B36" s="5"/>
      <c r="C36" s="97"/>
      <c r="D36" s="97"/>
      <c r="E36" s="97"/>
      <c r="F36" s="55" t="s">
        <v>26</v>
      </c>
      <c r="G36" s="97"/>
      <c r="H36" s="97"/>
      <c r="I36" s="97"/>
      <c r="J36" s="24"/>
      <c r="K36" s="4" t="s">
        <v>31</v>
      </c>
      <c r="N36" s="12"/>
    </row>
    <row r="37" spans="1:15">
      <c r="A37" s="5"/>
      <c r="B37" s="5"/>
      <c r="C37" s="97"/>
      <c r="D37" s="97"/>
      <c r="E37" s="97"/>
      <c r="F37" s="55" t="s">
        <v>26</v>
      </c>
      <c r="G37" s="97"/>
      <c r="H37" s="97"/>
      <c r="I37" s="97"/>
      <c r="J37" s="24"/>
      <c r="K37" s="4" t="s">
        <v>31</v>
      </c>
      <c r="N37" s="12"/>
    </row>
    <row r="38" spans="1:15">
      <c r="A38" s="5"/>
      <c r="B38" s="5"/>
      <c r="C38" s="97"/>
      <c r="D38" s="97"/>
      <c r="E38" s="97"/>
      <c r="F38" s="55" t="s">
        <v>26</v>
      </c>
      <c r="G38" s="97"/>
      <c r="H38" s="97"/>
      <c r="I38" s="97"/>
      <c r="J38" s="24"/>
      <c r="K38" s="4" t="s">
        <v>31</v>
      </c>
      <c r="N38" s="12"/>
    </row>
    <row r="39" spans="1:15">
      <c r="A39" s="5"/>
      <c r="B39" s="5"/>
      <c r="C39" s="122"/>
      <c r="D39" s="122"/>
      <c r="E39" s="122"/>
      <c r="F39" s="55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55"/>
      <c r="G40" s="135" t="s">
        <v>33</v>
      </c>
      <c r="H40" s="135"/>
      <c r="I40" s="135"/>
      <c r="J40" s="27">
        <f>SUM(J27:J39)</f>
        <v>460</v>
      </c>
      <c r="K40" s="60"/>
      <c r="L40" s="57" t="s">
        <v>34</v>
      </c>
      <c r="M40" s="133">
        <f>(D24*F24)+(D25*F25)</f>
        <v>6743.0999999999995</v>
      </c>
      <c r="N40" s="134"/>
    </row>
    <row r="41" spans="1:15" ht="11.25" customHeight="1">
      <c r="A41" s="5"/>
      <c r="B41" s="5"/>
      <c r="C41" s="6"/>
      <c r="F41" s="55"/>
      <c r="G41" s="98" t="s">
        <v>35</v>
      </c>
      <c r="H41" s="98"/>
      <c r="I41" s="98"/>
      <c r="J41" s="56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55"/>
      <c r="G42" s="98" t="s">
        <v>38</v>
      </c>
      <c r="H42" s="98"/>
      <c r="I42" s="98"/>
      <c r="J42" s="31">
        <f>J40/J41</f>
        <v>48.421052631578945</v>
      </c>
      <c r="K42" s="132" t="s">
        <v>39</v>
      </c>
      <c r="L42" s="136"/>
      <c r="M42" s="137">
        <f>334*4</f>
        <v>1336</v>
      </c>
      <c r="N42" s="138"/>
    </row>
    <row r="43" spans="1:15" ht="15" customHeight="1">
      <c r="A43" s="5"/>
      <c r="B43" s="5"/>
      <c r="C43" s="6"/>
      <c r="F43" s="55"/>
      <c r="G43" s="98" t="s">
        <v>40</v>
      </c>
      <c r="H43" s="98"/>
      <c r="I43" s="98"/>
      <c r="J43" s="32">
        <v>22</v>
      </c>
      <c r="K43" s="60"/>
      <c r="L43" s="33" t="s">
        <v>29</v>
      </c>
      <c r="M43" s="139">
        <f>J42*J43</f>
        <v>1065.2631578947369</v>
      </c>
      <c r="N43" s="140"/>
    </row>
    <row r="44" spans="1:15" ht="11.25" customHeight="1">
      <c r="A44" s="5"/>
      <c r="B44" s="5"/>
      <c r="C44" s="6"/>
      <c r="F44" s="55"/>
      <c r="G44" s="55"/>
      <c r="I44" s="56"/>
      <c r="K44" s="132" t="s">
        <v>41</v>
      </c>
      <c r="L44" s="132"/>
      <c r="M44" s="133">
        <f>230</f>
        <v>230</v>
      </c>
      <c r="N44" s="134"/>
    </row>
    <row r="45" spans="1:15">
      <c r="A45" s="5"/>
      <c r="B45" s="5"/>
      <c r="C45" s="6"/>
      <c r="F45" s="55"/>
      <c r="G45" s="55"/>
      <c r="H45" s="56"/>
      <c r="I45" s="56"/>
      <c r="J45" s="33"/>
      <c r="K45" s="33"/>
      <c r="L45" s="33" t="s">
        <v>42</v>
      </c>
      <c r="M45" s="133">
        <f>2506</f>
        <v>2506</v>
      </c>
      <c r="N45" s="134"/>
    </row>
    <row r="46" spans="1:15">
      <c r="A46" s="5"/>
      <c r="B46" s="5"/>
      <c r="E46" s="60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60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11880.363157894737</v>
      </c>
      <c r="N47" s="140"/>
    </row>
    <row r="48" spans="1:15">
      <c r="A48" s="5"/>
      <c r="B48" s="5"/>
      <c r="E48" s="60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60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60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54"/>
      <c r="C59" s="55"/>
      <c r="D59" s="55"/>
      <c r="E59" s="55"/>
      <c r="F59" s="55"/>
      <c r="G59" s="55"/>
      <c r="I59" s="55"/>
      <c r="J59" s="55"/>
      <c r="K59" s="55"/>
      <c r="L59" s="55"/>
      <c r="M59" s="55"/>
      <c r="N59" s="58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74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75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12FFB-4F0C-4845-BD0A-D5137083470F}">
  <sheetPr>
    <pageSetUpPr fitToPage="1"/>
  </sheetPr>
  <dimension ref="A1:S487"/>
  <sheetViews>
    <sheetView topLeftCell="A22" zoomScale="120" zoomScaleNormal="120" workbookViewId="0">
      <selection activeCell="M47" sqref="M47:N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6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56"/>
      <c r="M4" s="56"/>
      <c r="N4" s="9" t="s">
        <v>2</v>
      </c>
    </row>
    <row r="5" spans="1:19">
      <c r="A5" s="5"/>
      <c r="B5" s="5"/>
      <c r="G5" s="10"/>
      <c r="L5" s="56"/>
      <c r="M5" s="56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22</v>
      </c>
      <c r="K8" s="55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19281.603157894737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59"/>
      <c r="B11" s="89">
        <f>$M$9</f>
        <v>19281.603157894737</v>
      </c>
      <c r="C11" s="90"/>
      <c r="D11" s="91" t="s">
        <v>82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79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5</v>
      </c>
      <c r="F16" s="55" t="s">
        <v>5</v>
      </c>
      <c r="G16" s="110" t="s">
        <v>68</v>
      </c>
      <c r="H16" s="97"/>
      <c r="I16" s="55" t="s">
        <v>10</v>
      </c>
      <c r="J16" s="17">
        <v>8</v>
      </c>
      <c r="K16" s="55" t="s">
        <v>11</v>
      </c>
      <c r="L16" s="110" t="s">
        <v>68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/>
      <c r="E18" s="116" t="s">
        <v>14</v>
      </c>
      <c r="F18" s="117"/>
      <c r="G18" s="118"/>
      <c r="H18" s="18" t="s">
        <v>15</v>
      </c>
      <c r="I18" s="116" t="s">
        <v>16</v>
      </c>
      <c r="J18" s="118"/>
      <c r="K18" s="18" t="s">
        <v>15</v>
      </c>
      <c r="L18" s="116" t="s">
        <v>17</v>
      </c>
      <c r="M18" s="118"/>
      <c r="N18" s="18" t="s">
        <v>69</v>
      </c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55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>
        <v>3</v>
      </c>
      <c r="E24" s="55" t="s">
        <v>26</v>
      </c>
      <c r="F24" s="125">
        <v>4041.24</v>
      </c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>
        <v>1</v>
      </c>
      <c r="E25" s="55" t="s">
        <v>26</v>
      </c>
      <c r="F25" s="129">
        <v>2020.62</v>
      </c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55"/>
      <c r="F26" s="130"/>
      <c r="G26" s="130"/>
      <c r="M26" s="127"/>
      <c r="N26" s="128"/>
    </row>
    <row r="27" spans="1:14">
      <c r="A27" s="5"/>
      <c r="B27" s="5" t="s">
        <v>5</v>
      </c>
      <c r="C27" s="97" t="s">
        <v>30</v>
      </c>
      <c r="D27" s="97"/>
      <c r="E27" s="97"/>
      <c r="F27" s="55" t="s">
        <v>26</v>
      </c>
      <c r="G27" s="97" t="s">
        <v>70</v>
      </c>
      <c r="H27" s="97"/>
      <c r="I27" s="97"/>
      <c r="J27" s="24">
        <v>115</v>
      </c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70</v>
      </c>
      <c r="D28" s="97"/>
      <c r="E28" s="97"/>
      <c r="F28" s="55" t="s">
        <v>26</v>
      </c>
      <c r="G28" s="97" t="s">
        <v>30</v>
      </c>
      <c r="H28" s="97"/>
      <c r="I28" s="97"/>
      <c r="J28" s="24">
        <v>115</v>
      </c>
      <c r="K28" s="4" t="s">
        <v>31</v>
      </c>
      <c r="N28" s="25"/>
    </row>
    <row r="29" spans="1:14">
      <c r="A29" s="5"/>
      <c r="B29" s="5" t="s">
        <v>5</v>
      </c>
      <c r="C29" s="122" t="s">
        <v>70</v>
      </c>
      <c r="D29" s="122"/>
      <c r="E29" s="122"/>
      <c r="F29" s="55" t="s">
        <v>26</v>
      </c>
      <c r="G29" s="97" t="s">
        <v>80</v>
      </c>
      <c r="H29" s="97"/>
      <c r="I29" s="97"/>
      <c r="J29" s="24"/>
      <c r="K29" s="4" t="s">
        <v>31</v>
      </c>
      <c r="N29" s="12"/>
    </row>
    <row r="30" spans="1:14">
      <c r="A30" s="5"/>
      <c r="B30" s="5" t="s">
        <v>5</v>
      </c>
      <c r="C30" s="122" t="s">
        <v>81</v>
      </c>
      <c r="D30" s="122"/>
      <c r="E30" s="122"/>
      <c r="F30" s="55" t="s">
        <v>26</v>
      </c>
      <c r="G30" s="97" t="s">
        <v>81</v>
      </c>
      <c r="H30" s="97"/>
      <c r="I30" s="97"/>
      <c r="J30" s="24"/>
      <c r="K30" s="4" t="s">
        <v>31</v>
      </c>
      <c r="N30" s="12"/>
    </row>
    <row r="31" spans="1:14" ht="11.25" customHeight="1">
      <c r="A31" s="5"/>
      <c r="B31" s="5" t="s">
        <v>5</v>
      </c>
      <c r="C31" s="122" t="s">
        <v>81</v>
      </c>
      <c r="D31" s="122"/>
      <c r="E31" s="122"/>
      <c r="F31" s="55" t="s">
        <v>26</v>
      </c>
      <c r="G31" s="97" t="s">
        <v>81</v>
      </c>
      <c r="H31" s="97"/>
      <c r="I31" s="97"/>
      <c r="J31" s="24"/>
      <c r="K31" s="4" t="s">
        <v>31</v>
      </c>
      <c r="N31" s="12"/>
    </row>
    <row r="32" spans="1:14">
      <c r="A32" s="5"/>
      <c r="B32" s="5" t="s">
        <v>5</v>
      </c>
      <c r="C32" s="97" t="s">
        <v>30</v>
      </c>
      <c r="D32" s="97"/>
      <c r="E32" s="97"/>
      <c r="F32" s="55" t="s">
        <v>26</v>
      </c>
      <c r="G32" s="97" t="s">
        <v>70</v>
      </c>
      <c r="H32" s="97"/>
      <c r="I32" s="97"/>
      <c r="J32" s="24">
        <v>115</v>
      </c>
      <c r="K32" s="4" t="s">
        <v>31</v>
      </c>
      <c r="N32" s="12"/>
    </row>
    <row r="33" spans="1:15" ht="11.25" customHeight="1">
      <c r="A33" s="5"/>
      <c r="B33" s="5" t="s">
        <v>5</v>
      </c>
      <c r="C33" s="122" t="s">
        <v>70</v>
      </c>
      <c r="D33" s="122"/>
      <c r="E33" s="122"/>
      <c r="F33" s="55" t="s">
        <v>26</v>
      </c>
      <c r="G33" s="97" t="s">
        <v>30</v>
      </c>
      <c r="H33" s="97"/>
      <c r="I33" s="97"/>
      <c r="J33" s="24">
        <v>115</v>
      </c>
      <c r="K33" s="4" t="s">
        <v>31</v>
      </c>
      <c r="N33" s="12"/>
    </row>
    <row r="34" spans="1:15">
      <c r="A34" s="5"/>
      <c r="B34" s="5" t="s">
        <v>5</v>
      </c>
      <c r="C34" s="97"/>
      <c r="D34" s="97"/>
      <c r="E34" s="97"/>
      <c r="F34" s="55" t="s">
        <v>26</v>
      </c>
      <c r="G34" s="97"/>
      <c r="H34" s="97"/>
      <c r="I34" s="97"/>
      <c r="J34" s="24"/>
      <c r="K34" s="4" t="s">
        <v>31</v>
      </c>
      <c r="N34" s="12"/>
    </row>
    <row r="35" spans="1:15">
      <c r="A35" s="5"/>
      <c r="B35" s="5"/>
      <c r="C35" s="97"/>
      <c r="D35" s="97"/>
      <c r="E35" s="97"/>
      <c r="F35" s="55" t="s">
        <v>26</v>
      </c>
      <c r="G35" s="97"/>
      <c r="H35" s="97"/>
      <c r="I35" s="97"/>
      <c r="J35" s="24"/>
      <c r="K35" s="4" t="s">
        <v>31</v>
      </c>
      <c r="N35" s="12"/>
    </row>
    <row r="36" spans="1:15">
      <c r="A36" s="5"/>
      <c r="B36" s="5"/>
      <c r="C36" s="97"/>
      <c r="D36" s="97"/>
      <c r="E36" s="97"/>
      <c r="F36" s="55" t="s">
        <v>26</v>
      </c>
      <c r="G36" s="97"/>
      <c r="H36" s="97"/>
      <c r="I36" s="97"/>
      <c r="J36" s="24"/>
      <c r="K36" s="4" t="s">
        <v>31</v>
      </c>
      <c r="N36" s="12"/>
    </row>
    <row r="37" spans="1:15">
      <c r="A37" s="5"/>
      <c r="B37" s="5"/>
      <c r="C37" s="97"/>
      <c r="D37" s="97"/>
      <c r="E37" s="97"/>
      <c r="F37" s="55" t="s">
        <v>26</v>
      </c>
      <c r="G37" s="97"/>
      <c r="H37" s="97"/>
      <c r="I37" s="97"/>
      <c r="J37" s="24"/>
      <c r="K37" s="4" t="s">
        <v>31</v>
      </c>
      <c r="N37" s="12"/>
    </row>
    <row r="38" spans="1:15">
      <c r="A38" s="5"/>
      <c r="B38" s="5"/>
      <c r="C38" s="97"/>
      <c r="D38" s="97"/>
      <c r="E38" s="97"/>
      <c r="F38" s="55" t="s">
        <v>26</v>
      </c>
      <c r="G38" s="97"/>
      <c r="H38" s="97"/>
      <c r="I38" s="97"/>
      <c r="J38" s="24"/>
      <c r="K38" s="4" t="s">
        <v>31</v>
      </c>
      <c r="N38" s="12"/>
    </row>
    <row r="39" spans="1:15">
      <c r="A39" s="5"/>
      <c r="B39" s="5"/>
      <c r="C39" s="122"/>
      <c r="D39" s="122"/>
      <c r="E39" s="122"/>
      <c r="F39" s="55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55"/>
      <c r="G40" s="135" t="s">
        <v>33</v>
      </c>
      <c r="H40" s="135"/>
      <c r="I40" s="135"/>
      <c r="J40" s="27">
        <f>SUM(J27:J39)</f>
        <v>460</v>
      </c>
      <c r="K40" s="60"/>
      <c r="L40" s="57" t="s">
        <v>34</v>
      </c>
      <c r="M40" s="133">
        <f>(D24*F24)+(D25*F25)</f>
        <v>14144.34</v>
      </c>
      <c r="N40" s="134"/>
    </row>
    <row r="41" spans="1:15" ht="11.25" customHeight="1">
      <c r="A41" s="5"/>
      <c r="B41" s="5"/>
      <c r="C41" s="6"/>
      <c r="F41" s="55"/>
      <c r="G41" s="98" t="s">
        <v>35</v>
      </c>
      <c r="H41" s="98"/>
      <c r="I41" s="98"/>
      <c r="J41" s="56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55"/>
      <c r="G42" s="98" t="s">
        <v>38</v>
      </c>
      <c r="H42" s="98"/>
      <c r="I42" s="98"/>
      <c r="J42" s="31">
        <f>J40/J41</f>
        <v>48.421052631578945</v>
      </c>
      <c r="K42" s="132" t="s">
        <v>39</v>
      </c>
      <c r="L42" s="136"/>
      <c r="M42" s="137">
        <f>334*4</f>
        <v>1336</v>
      </c>
      <c r="N42" s="138"/>
    </row>
    <row r="43" spans="1:15" ht="15" customHeight="1">
      <c r="A43" s="5"/>
      <c r="B43" s="5"/>
      <c r="C43" s="6"/>
      <c r="F43" s="55"/>
      <c r="G43" s="98" t="s">
        <v>40</v>
      </c>
      <c r="H43" s="98"/>
      <c r="I43" s="98"/>
      <c r="J43" s="32">
        <v>22</v>
      </c>
      <c r="K43" s="60"/>
      <c r="L43" s="33" t="s">
        <v>29</v>
      </c>
      <c r="M43" s="139">
        <f>J42*J43</f>
        <v>1065.2631578947369</v>
      </c>
      <c r="N43" s="140"/>
    </row>
    <row r="44" spans="1:15" ht="11.25" customHeight="1">
      <c r="A44" s="5"/>
      <c r="B44" s="5"/>
      <c r="C44" s="6"/>
      <c r="F44" s="55"/>
      <c r="G44" s="55"/>
      <c r="I44" s="56"/>
      <c r="K44" s="132" t="s">
        <v>41</v>
      </c>
      <c r="L44" s="132"/>
      <c r="M44" s="133">
        <f>230</f>
        <v>230</v>
      </c>
      <c r="N44" s="134"/>
    </row>
    <row r="45" spans="1:15">
      <c r="A45" s="5"/>
      <c r="B45" s="5"/>
      <c r="C45" s="6"/>
      <c r="F45" s="55"/>
      <c r="G45" s="55"/>
      <c r="H45" s="56"/>
      <c r="I45" s="56"/>
      <c r="J45" s="33"/>
      <c r="K45" s="33"/>
      <c r="L45" s="33" t="s">
        <v>42</v>
      </c>
      <c r="M45" s="133">
        <f>2506</f>
        <v>2506</v>
      </c>
      <c r="N45" s="134"/>
    </row>
    <row r="46" spans="1:15">
      <c r="A46" s="5"/>
      <c r="B46" s="5"/>
      <c r="E46" s="60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60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19281.603157894737</v>
      </c>
      <c r="N47" s="140"/>
    </row>
    <row r="48" spans="1:15">
      <c r="A48" s="5"/>
      <c r="B48" s="5"/>
      <c r="E48" s="60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60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60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54"/>
      <c r="C59" s="55"/>
      <c r="D59" s="55"/>
      <c r="E59" s="55"/>
      <c r="F59" s="55"/>
      <c r="G59" s="55"/>
      <c r="I59" s="55"/>
      <c r="J59" s="55"/>
      <c r="K59" s="55"/>
      <c r="L59" s="55"/>
      <c r="M59" s="55"/>
      <c r="N59" s="58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74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75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65E7-1F80-4BA9-A792-B9BFB2759FDE}">
  <sheetPr>
    <pageSetUpPr fitToPage="1"/>
  </sheetPr>
  <dimension ref="A1:S487"/>
  <sheetViews>
    <sheetView topLeftCell="A13" zoomScale="120" zoomScaleNormal="120" workbookViewId="0">
      <selection activeCell="M47" sqref="M47:N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5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56"/>
      <c r="M4" s="56"/>
      <c r="N4" s="9" t="s">
        <v>2</v>
      </c>
    </row>
    <row r="5" spans="1:19">
      <c r="A5" s="5"/>
      <c r="B5" s="5"/>
      <c r="G5" s="10"/>
      <c r="L5" s="56"/>
      <c r="M5" s="56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22</v>
      </c>
      <c r="K8" s="55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8243.0999999999985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59"/>
      <c r="B11" s="89">
        <f>$M$9</f>
        <v>8243.0999999999985</v>
      </c>
      <c r="C11" s="90"/>
      <c r="D11" s="91" t="s">
        <v>76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101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29</v>
      </c>
      <c r="F16" s="55" t="s">
        <v>5</v>
      </c>
      <c r="G16" s="110" t="s">
        <v>68</v>
      </c>
      <c r="H16" s="97"/>
      <c r="I16" s="55" t="s">
        <v>10</v>
      </c>
      <c r="J16" s="17">
        <v>31</v>
      </c>
      <c r="K16" s="55" t="s">
        <v>11</v>
      </c>
      <c r="L16" s="110" t="s">
        <v>68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/>
      <c r="E18" s="116" t="s">
        <v>14</v>
      </c>
      <c r="F18" s="117"/>
      <c r="G18" s="118"/>
      <c r="H18" s="18" t="s">
        <v>15</v>
      </c>
      <c r="I18" s="116" t="s">
        <v>16</v>
      </c>
      <c r="J18" s="118"/>
      <c r="K18" s="18" t="s">
        <v>15</v>
      </c>
      <c r="L18" s="116" t="s">
        <v>17</v>
      </c>
      <c r="M18" s="118"/>
      <c r="N18" s="18" t="s">
        <v>69</v>
      </c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55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>
        <v>2</v>
      </c>
      <c r="E24" s="55" t="s">
        <v>26</v>
      </c>
      <c r="F24" s="125">
        <v>2697.24</v>
      </c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>
        <v>1</v>
      </c>
      <c r="E25" s="55" t="s">
        <v>26</v>
      </c>
      <c r="F25" s="129">
        <v>1348.62</v>
      </c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55"/>
      <c r="F26" s="130"/>
      <c r="G26" s="130"/>
      <c r="M26" s="127"/>
      <c r="N26" s="128"/>
    </row>
    <row r="27" spans="1:14">
      <c r="A27" s="5"/>
      <c r="B27" s="5" t="s">
        <v>5</v>
      </c>
      <c r="C27" s="97" t="s">
        <v>30</v>
      </c>
      <c r="D27" s="97"/>
      <c r="E27" s="97"/>
      <c r="F27" s="69" t="s">
        <v>26</v>
      </c>
      <c r="G27" s="97" t="s">
        <v>70</v>
      </c>
      <c r="H27" s="97"/>
      <c r="I27" s="97"/>
      <c r="J27" s="24"/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70</v>
      </c>
      <c r="D28" s="97"/>
      <c r="E28" s="97"/>
      <c r="F28" s="69" t="s">
        <v>26</v>
      </c>
      <c r="G28" s="97" t="s">
        <v>30</v>
      </c>
      <c r="H28" s="97"/>
      <c r="I28" s="97"/>
      <c r="J28" s="24"/>
      <c r="K28" s="4" t="s">
        <v>31</v>
      </c>
      <c r="N28" s="25"/>
    </row>
    <row r="29" spans="1:14">
      <c r="A29" s="5"/>
      <c r="B29" s="5" t="s">
        <v>5</v>
      </c>
      <c r="C29" s="122" t="s">
        <v>70</v>
      </c>
      <c r="D29" s="122"/>
      <c r="E29" s="122"/>
      <c r="F29" s="69" t="s">
        <v>26</v>
      </c>
      <c r="G29" s="124" t="s">
        <v>84</v>
      </c>
      <c r="H29" s="124"/>
      <c r="I29" s="124"/>
      <c r="J29" s="24"/>
      <c r="K29" s="4" t="s">
        <v>31</v>
      </c>
      <c r="N29" s="12"/>
    </row>
    <row r="30" spans="1:14">
      <c r="A30" s="5"/>
      <c r="B30" s="5" t="s">
        <v>5</v>
      </c>
      <c r="C30" s="122" t="s">
        <v>85</v>
      </c>
      <c r="D30" s="122"/>
      <c r="E30" s="122"/>
      <c r="F30" s="69" t="s">
        <v>26</v>
      </c>
      <c r="G30" s="97" t="s">
        <v>86</v>
      </c>
      <c r="H30" s="97"/>
      <c r="I30" s="97"/>
      <c r="J30" s="24"/>
      <c r="K30" s="4" t="s">
        <v>31</v>
      </c>
      <c r="N30" s="12"/>
    </row>
    <row r="31" spans="1:14" ht="11.25" customHeight="1">
      <c r="A31" s="5"/>
      <c r="B31" s="5" t="s">
        <v>5</v>
      </c>
      <c r="C31" s="122" t="s">
        <v>30</v>
      </c>
      <c r="D31" s="122"/>
      <c r="E31" s="122"/>
      <c r="F31" s="69" t="s">
        <v>26</v>
      </c>
      <c r="G31" s="97" t="s">
        <v>70</v>
      </c>
      <c r="H31" s="97"/>
      <c r="I31" s="97"/>
      <c r="J31" s="24"/>
      <c r="K31" s="4" t="s">
        <v>31</v>
      </c>
      <c r="N31" s="12"/>
    </row>
    <row r="32" spans="1:14">
      <c r="A32" s="5"/>
      <c r="B32" s="5" t="s">
        <v>5</v>
      </c>
      <c r="C32" s="97" t="s">
        <v>70</v>
      </c>
      <c r="D32" s="97"/>
      <c r="E32" s="97"/>
      <c r="F32" s="69" t="s">
        <v>26</v>
      </c>
      <c r="G32" s="97" t="s">
        <v>30</v>
      </c>
      <c r="H32" s="97"/>
      <c r="I32" s="97"/>
      <c r="J32" s="24"/>
      <c r="K32" s="4" t="s">
        <v>31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55" t="s">
        <v>26</v>
      </c>
      <c r="G33" s="97"/>
      <c r="H33" s="97"/>
      <c r="I33" s="97"/>
      <c r="J33" s="24"/>
      <c r="K33" s="4" t="s">
        <v>31</v>
      </c>
      <c r="N33" s="12"/>
    </row>
    <row r="34" spans="1:15">
      <c r="A34" s="5"/>
      <c r="B34" s="5" t="s">
        <v>5</v>
      </c>
      <c r="C34" s="97"/>
      <c r="D34" s="97"/>
      <c r="E34" s="97"/>
      <c r="F34" s="55" t="s">
        <v>26</v>
      </c>
      <c r="G34" s="97"/>
      <c r="H34" s="97"/>
      <c r="I34" s="97"/>
      <c r="J34" s="24"/>
      <c r="K34" s="4" t="s">
        <v>31</v>
      </c>
      <c r="N34" s="12"/>
    </row>
    <row r="35" spans="1:15">
      <c r="A35" s="5"/>
      <c r="B35" s="5"/>
      <c r="C35" s="97"/>
      <c r="D35" s="97"/>
      <c r="E35" s="97"/>
      <c r="F35" s="55" t="s">
        <v>26</v>
      </c>
      <c r="G35" s="97"/>
      <c r="H35" s="97"/>
      <c r="I35" s="97"/>
      <c r="J35" s="24"/>
      <c r="K35" s="4" t="s">
        <v>31</v>
      </c>
      <c r="N35" s="12"/>
    </row>
    <row r="36" spans="1:15">
      <c r="A36" s="5"/>
      <c r="B36" s="5"/>
      <c r="C36" s="97"/>
      <c r="D36" s="97"/>
      <c r="E36" s="97"/>
      <c r="F36" s="55" t="s">
        <v>26</v>
      </c>
      <c r="G36" s="97"/>
      <c r="H36" s="97"/>
      <c r="I36" s="97"/>
      <c r="J36" s="24"/>
      <c r="K36" s="4" t="s">
        <v>31</v>
      </c>
      <c r="N36" s="12"/>
    </row>
    <row r="37" spans="1:15">
      <c r="A37" s="5"/>
      <c r="B37" s="5"/>
      <c r="C37" s="97"/>
      <c r="D37" s="97"/>
      <c r="E37" s="97"/>
      <c r="F37" s="55" t="s">
        <v>26</v>
      </c>
      <c r="G37" s="97"/>
      <c r="H37" s="97"/>
      <c r="I37" s="97"/>
      <c r="J37" s="24"/>
      <c r="K37" s="4" t="s">
        <v>31</v>
      </c>
      <c r="N37" s="12"/>
    </row>
    <row r="38" spans="1:15">
      <c r="A38" s="5"/>
      <c r="B38" s="5"/>
      <c r="C38" s="97"/>
      <c r="D38" s="97"/>
      <c r="E38" s="97"/>
      <c r="F38" s="55" t="s">
        <v>26</v>
      </c>
      <c r="G38" s="97"/>
      <c r="H38" s="97"/>
      <c r="I38" s="97"/>
      <c r="J38" s="24"/>
      <c r="K38" s="4" t="s">
        <v>31</v>
      </c>
      <c r="N38" s="12"/>
    </row>
    <row r="39" spans="1:15">
      <c r="A39" s="5"/>
      <c r="B39" s="5"/>
      <c r="C39" s="122"/>
      <c r="D39" s="122"/>
      <c r="E39" s="122"/>
      <c r="F39" s="55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55"/>
      <c r="G40" s="135" t="s">
        <v>33</v>
      </c>
      <c r="H40" s="135"/>
      <c r="I40" s="135"/>
      <c r="J40" s="27">
        <f>SUM(J27:J39)</f>
        <v>0</v>
      </c>
      <c r="K40" s="60"/>
      <c r="L40" s="57" t="s">
        <v>34</v>
      </c>
      <c r="M40" s="133">
        <f>(D24*F24)+(D25*F25)</f>
        <v>6743.0999999999995</v>
      </c>
      <c r="N40" s="134"/>
    </row>
    <row r="41" spans="1:15" ht="11.25" customHeight="1">
      <c r="A41" s="5"/>
      <c r="B41" s="5"/>
      <c r="C41" s="6"/>
      <c r="F41" s="55"/>
      <c r="G41" s="98" t="s">
        <v>35</v>
      </c>
      <c r="H41" s="98"/>
      <c r="I41" s="98"/>
      <c r="J41" s="56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55"/>
      <c r="G42" s="98" t="s">
        <v>38</v>
      </c>
      <c r="H42" s="98"/>
      <c r="I42" s="98"/>
      <c r="J42" s="31">
        <f>J40/J41</f>
        <v>0</v>
      </c>
      <c r="K42" s="132" t="s">
        <v>39</v>
      </c>
      <c r="L42" s="136"/>
      <c r="M42" s="137"/>
      <c r="N42" s="138"/>
    </row>
    <row r="43" spans="1:15" ht="15" customHeight="1">
      <c r="A43" s="5"/>
      <c r="B43" s="5"/>
      <c r="C43" s="6"/>
      <c r="F43" s="55"/>
      <c r="G43" s="98" t="s">
        <v>40</v>
      </c>
      <c r="H43" s="98"/>
      <c r="I43" s="98"/>
      <c r="J43" s="32">
        <v>22</v>
      </c>
      <c r="K43" s="60"/>
      <c r="L43" s="33" t="s">
        <v>29</v>
      </c>
      <c r="M43" s="139">
        <f>J42*J43</f>
        <v>0</v>
      </c>
      <c r="N43" s="140"/>
    </row>
    <row r="44" spans="1:15" ht="11.25" customHeight="1">
      <c r="A44" s="5"/>
      <c r="B44" s="5"/>
      <c r="C44" s="6"/>
      <c r="F44" s="55"/>
      <c r="G44" s="55"/>
      <c r="I44" s="56"/>
      <c r="K44" s="132" t="s">
        <v>41</v>
      </c>
      <c r="L44" s="132"/>
      <c r="M44" s="133"/>
      <c r="N44" s="134"/>
    </row>
    <row r="45" spans="1:15">
      <c r="A45" s="5"/>
      <c r="B45" s="5"/>
      <c r="C45" s="6"/>
      <c r="F45" s="55"/>
      <c r="G45" s="55"/>
      <c r="H45" s="56"/>
      <c r="I45" s="56"/>
      <c r="J45" s="33"/>
      <c r="K45" s="33"/>
      <c r="L45" s="33" t="s">
        <v>42</v>
      </c>
      <c r="M45" s="133">
        <f>250*6</f>
        <v>1500</v>
      </c>
      <c r="N45" s="134"/>
    </row>
    <row r="46" spans="1:15">
      <c r="A46" s="5"/>
      <c r="B46" s="5"/>
      <c r="E46" s="60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60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8243.0999999999985</v>
      </c>
      <c r="N47" s="140"/>
    </row>
    <row r="48" spans="1:15">
      <c r="A48" s="5"/>
      <c r="B48" s="5"/>
      <c r="E48" s="60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60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60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54"/>
      <c r="C59" s="55"/>
      <c r="D59" s="55"/>
      <c r="E59" s="55"/>
      <c r="F59" s="55"/>
      <c r="G59" s="55"/>
      <c r="I59" s="55"/>
      <c r="J59" s="55"/>
      <c r="K59" s="55"/>
      <c r="L59" s="55"/>
      <c r="M59" s="55"/>
      <c r="N59" s="58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77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78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E813A-6A47-4B52-A77F-A462454AF653}">
  <sheetPr>
    <pageSetUpPr fitToPage="1"/>
  </sheetPr>
  <dimension ref="A1:S487"/>
  <sheetViews>
    <sheetView topLeftCell="A28" zoomScale="120" zoomScaleNormal="120" workbookViewId="0">
      <selection activeCell="M47" sqref="M47:N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3">
        <v>4</v>
      </c>
      <c r="N2" s="94"/>
    </row>
    <row r="3" spans="1:19">
      <c r="A3" s="5"/>
      <c r="B3" s="5"/>
      <c r="L3" s="95" t="s">
        <v>1</v>
      </c>
      <c r="M3" s="96"/>
      <c r="N3" s="7">
        <v>7862</v>
      </c>
    </row>
    <row r="4" spans="1:19">
      <c r="A4" s="5"/>
      <c r="B4" s="5"/>
      <c r="L4" s="56"/>
      <c r="M4" s="56"/>
      <c r="N4" s="9" t="s">
        <v>2</v>
      </c>
    </row>
    <row r="5" spans="1:19">
      <c r="A5" s="5"/>
      <c r="B5" s="5"/>
      <c r="G5" s="10"/>
      <c r="L5" s="56"/>
      <c r="M5" s="56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28</v>
      </c>
      <c r="K8" s="55" t="s">
        <v>5</v>
      </c>
      <c r="L8" s="97" t="s">
        <v>12</v>
      </c>
      <c r="M8" s="97"/>
      <c r="N8" s="12">
        <v>2023</v>
      </c>
    </row>
    <row r="9" spans="1:19" ht="15" customHeight="1">
      <c r="A9" s="5"/>
      <c r="B9" s="5"/>
      <c r="K9" s="98" t="s">
        <v>6</v>
      </c>
      <c r="L9" s="98"/>
      <c r="M9" s="99">
        <f>M47</f>
        <v>11440.34</v>
      </c>
      <c r="N9" s="100"/>
    </row>
    <row r="10" spans="1:19" ht="13.5" customHeight="1">
      <c r="A10" s="5"/>
      <c r="B10" s="5" t="s">
        <v>7</v>
      </c>
      <c r="N10" s="12"/>
    </row>
    <row r="11" spans="1:19" ht="11.25" customHeight="1">
      <c r="A11" s="59"/>
      <c r="B11" s="89">
        <f>$M$9</f>
        <v>11440.34</v>
      </c>
      <c r="C11" s="90"/>
      <c r="D11" s="91" t="s">
        <v>114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06" t="s">
        <v>96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9" ht="11.25" customHeight="1">
      <c r="A14" s="5"/>
      <c r="B14" s="10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9" ht="11.25" customHeight="1">
      <c r="A15" s="5"/>
      <c r="B15" s="10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S15" s="4" t="s">
        <v>9</v>
      </c>
    </row>
    <row r="16" spans="1:19" ht="11.25" customHeight="1">
      <c r="A16" s="5"/>
      <c r="B16" s="5"/>
      <c r="E16" s="17">
        <v>2</v>
      </c>
      <c r="F16" s="55" t="s">
        <v>5</v>
      </c>
      <c r="G16" s="110" t="s">
        <v>68</v>
      </c>
      <c r="H16" s="97"/>
      <c r="I16" s="55" t="s">
        <v>10</v>
      </c>
      <c r="J16" s="17">
        <v>5</v>
      </c>
      <c r="K16" s="55" t="s">
        <v>11</v>
      </c>
      <c r="L16" s="110" t="s">
        <v>68</v>
      </c>
      <c r="M16" s="97"/>
      <c r="N16" s="12">
        <v>2023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114" t="s">
        <v>13</v>
      </c>
      <c r="C18" s="115"/>
      <c r="D18" s="18"/>
      <c r="E18" s="116" t="s">
        <v>14</v>
      </c>
      <c r="F18" s="117"/>
      <c r="G18" s="118"/>
      <c r="H18" s="18" t="s">
        <v>15</v>
      </c>
      <c r="I18" s="116" t="s">
        <v>16</v>
      </c>
      <c r="J18" s="118"/>
      <c r="K18" s="18" t="s">
        <v>15</v>
      </c>
      <c r="L18" s="116" t="s">
        <v>17</v>
      </c>
      <c r="M18" s="118"/>
      <c r="N18" s="18" t="s">
        <v>97</v>
      </c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9"/>
      <c r="C20" s="120"/>
      <c r="D20" s="120"/>
      <c r="E20" s="121"/>
      <c r="F20" s="93"/>
      <c r="G20" s="122"/>
      <c r="H20" s="122"/>
      <c r="I20" s="123"/>
      <c r="J20" s="93"/>
      <c r="K20" s="123"/>
      <c r="L20" s="93"/>
      <c r="M20" s="122"/>
      <c r="N20" s="94"/>
    </row>
    <row r="21" spans="1:14">
      <c r="A21" s="5"/>
      <c r="B21" s="101" t="s">
        <v>18</v>
      </c>
      <c r="C21" s="102"/>
      <c r="D21" s="102"/>
      <c r="E21" s="103"/>
      <c r="F21" s="104" t="s">
        <v>19</v>
      </c>
      <c r="G21" s="102"/>
      <c r="H21" s="102"/>
      <c r="I21" s="103"/>
      <c r="J21" s="104" t="s">
        <v>20</v>
      </c>
      <c r="K21" s="103"/>
      <c r="L21" s="104" t="s">
        <v>21</v>
      </c>
      <c r="M21" s="102"/>
      <c r="N21" s="105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55"/>
      <c r="F23" s="97" t="s">
        <v>24</v>
      </c>
      <c r="G23" s="97"/>
      <c r="J23" s="10"/>
      <c r="N23" s="12"/>
    </row>
    <row r="24" spans="1:14">
      <c r="A24" s="5"/>
      <c r="B24" s="5" t="s">
        <v>25</v>
      </c>
      <c r="D24" s="21">
        <v>3</v>
      </c>
      <c r="E24" s="55" t="s">
        <v>26</v>
      </c>
      <c r="F24" s="125">
        <v>2697.24</v>
      </c>
      <c r="G24" s="126"/>
      <c r="H24" s="4" t="s">
        <v>27</v>
      </c>
      <c r="J24" s="22"/>
      <c r="M24" s="127"/>
      <c r="N24" s="128"/>
    </row>
    <row r="25" spans="1:14">
      <c r="A25" s="5"/>
      <c r="B25" s="5" t="s">
        <v>25</v>
      </c>
      <c r="D25" s="21">
        <v>1</v>
      </c>
      <c r="E25" s="55" t="s">
        <v>26</v>
      </c>
      <c r="F25" s="129">
        <v>1348.62</v>
      </c>
      <c r="G25" s="129"/>
      <c r="H25" s="4" t="s">
        <v>28</v>
      </c>
      <c r="J25" s="10"/>
      <c r="M25" s="127"/>
      <c r="N25" s="128"/>
    </row>
    <row r="26" spans="1:14">
      <c r="A26" s="5"/>
      <c r="B26" s="20" t="s">
        <v>29</v>
      </c>
      <c r="D26" s="23"/>
      <c r="E26" s="55"/>
      <c r="F26" s="130"/>
      <c r="G26" s="130"/>
      <c r="M26" s="127"/>
      <c r="N26" s="128"/>
    </row>
    <row r="27" spans="1:14">
      <c r="A27" s="5"/>
      <c r="B27" s="5" t="s">
        <v>5</v>
      </c>
      <c r="C27" s="97" t="s">
        <v>30</v>
      </c>
      <c r="D27" s="97"/>
      <c r="E27" s="97"/>
      <c r="F27" s="55" t="s">
        <v>26</v>
      </c>
      <c r="G27" s="97" t="s">
        <v>70</v>
      </c>
      <c r="H27" s="97"/>
      <c r="I27" s="97"/>
      <c r="J27" s="24"/>
      <c r="K27" s="4" t="s">
        <v>31</v>
      </c>
      <c r="M27" s="127"/>
      <c r="N27" s="128"/>
    </row>
    <row r="28" spans="1:14">
      <c r="A28" s="5"/>
      <c r="B28" s="5" t="s">
        <v>5</v>
      </c>
      <c r="C28" s="97" t="s">
        <v>70</v>
      </c>
      <c r="D28" s="97"/>
      <c r="E28" s="97"/>
      <c r="F28" s="55" t="s">
        <v>26</v>
      </c>
      <c r="G28" s="97" t="s">
        <v>98</v>
      </c>
      <c r="H28" s="97"/>
      <c r="I28" s="97"/>
      <c r="J28" s="24"/>
      <c r="K28" s="4" t="s">
        <v>31</v>
      </c>
      <c r="N28" s="25"/>
    </row>
    <row r="29" spans="1:14">
      <c r="A29" s="5"/>
      <c r="B29" s="5" t="s">
        <v>5</v>
      </c>
      <c r="C29" s="97" t="s">
        <v>71</v>
      </c>
      <c r="D29" s="97"/>
      <c r="E29" s="97"/>
      <c r="F29" s="55" t="s">
        <v>26</v>
      </c>
      <c r="G29" s="97" t="s">
        <v>71</v>
      </c>
      <c r="H29" s="97"/>
      <c r="I29" s="97"/>
      <c r="J29" s="24"/>
      <c r="K29" s="4" t="s">
        <v>31</v>
      </c>
      <c r="N29" s="12"/>
    </row>
    <row r="30" spans="1:14">
      <c r="A30" s="5"/>
      <c r="B30" s="5" t="s">
        <v>5</v>
      </c>
      <c r="C30" s="97" t="s">
        <v>71</v>
      </c>
      <c r="D30" s="97"/>
      <c r="E30" s="97"/>
      <c r="F30" s="55" t="s">
        <v>26</v>
      </c>
      <c r="G30" s="97" t="s">
        <v>71</v>
      </c>
      <c r="H30" s="97"/>
      <c r="I30" s="97"/>
      <c r="J30" s="24"/>
      <c r="K30" s="4" t="s">
        <v>31</v>
      </c>
      <c r="N30" s="12"/>
    </row>
    <row r="31" spans="1:14" ht="11.25" customHeight="1">
      <c r="A31" s="5"/>
      <c r="B31" s="5" t="s">
        <v>5</v>
      </c>
      <c r="C31" s="97" t="s">
        <v>98</v>
      </c>
      <c r="D31" s="97"/>
      <c r="E31" s="97"/>
      <c r="F31" s="55" t="s">
        <v>26</v>
      </c>
      <c r="G31" s="97" t="s">
        <v>70</v>
      </c>
      <c r="H31" s="97"/>
      <c r="I31" s="97"/>
      <c r="J31" s="24"/>
      <c r="K31" s="4" t="s">
        <v>31</v>
      </c>
      <c r="N31" s="12"/>
    </row>
    <row r="32" spans="1:14">
      <c r="A32" s="5"/>
      <c r="B32" s="5" t="s">
        <v>5</v>
      </c>
      <c r="C32" s="97" t="s">
        <v>70</v>
      </c>
      <c r="D32" s="97"/>
      <c r="E32" s="97"/>
      <c r="F32" s="55" t="s">
        <v>26</v>
      </c>
      <c r="G32" s="97" t="s">
        <v>30</v>
      </c>
      <c r="H32" s="97"/>
      <c r="I32" s="97"/>
      <c r="J32" s="24"/>
      <c r="K32" s="4" t="s">
        <v>31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55" t="s">
        <v>26</v>
      </c>
      <c r="G33" s="97"/>
      <c r="H33" s="97"/>
      <c r="I33" s="97"/>
      <c r="J33" s="24"/>
      <c r="K33" s="4" t="s">
        <v>31</v>
      </c>
      <c r="N33" s="12"/>
    </row>
    <row r="34" spans="1:15">
      <c r="A34" s="5"/>
      <c r="B34" s="5" t="s">
        <v>5</v>
      </c>
      <c r="C34" s="97"/>
      <c r="D34" s="97"/>
      <c r="E34" s="97"/>
      <c r="F34" s="55" t="s">
        <v>26</v>
      </c>
      <c r="G34" s="97"/>
      <c r="H34" s="97"/>
      <c r="I34" s="97"/>
      <c r="J34" s="24"/>
      <c r="K34" s="4" t="s">
        <v>31</v>
      </c>
      <c r="N34" s="12"/>
    </row>
    <row r="35" spans="1:15">
      <c r="A35" s="5"/>
      <c r="B35" s="5"/>
      <c r="C35" s="97"/>
      <c r="D35" s="97"/>
      <c r="E35" s="97"/>
      <c r="F35" s="55" t="s">
        <v>26</v>
      </c>
      <c r="G35" s="97"/>
      <c r="H35" s="97"/>
      <c r="I35" s="97"/>
      <c r="J35" s="24"/>
      <c r="K35" s="4" t="s">
        <v>31</v>
      </c>
      <c r="N35" s="12"/>
    </row>
    <row r="36" spans="1:15">
      <c r="A36" s="5"/>
      <c r="B36" s="5"/>
      <c r="C36" s="97"/>
      <c r="D36" s="97"/>
      <c r="E36" s="97"/>
      <c r="F36" s="55" t="s">
        <v>26</v>
      </c>
      <c r="G36" s="97"/>
      <c r="H36" s="97"/>
      <c r="I36" s="97"/>
      <c r="J36" s="24"/>
      <c r="K36" s="4" t="s">
        <v>31</v>
      </c>
      <c r="N36" s="12"/>
    </row>
    <row r="37" spans="1:15">
      <c r="A37" s="5"/>
      <c r="B37" s="5"/>
      <c r="C37" s="97"/>
      <c r="D37" s="97"/>
      <c r="E37" s="97"/>
      <c r="F37" s="55" t="s">
        <v>26</v>
      </c>
      <c r="G37" s="97"/>
      <c r="H37" s="97"/>
      <c r="I37" s="97"/>
      <c r="J37" s="24"/>
      <c r="K37" s="4" t="s">
        <v>31</v>
      </c>
      <c r="N37" s="12"/>
    </row>
    <row r="38" spans="1:15">
      <c r="A38" s="5"/>
      <c r="B38" s="5"/>
      <c r="C38" s="97"/>
      <c r="D38" s="97"/>
      <c r="E38" s="97"/>
      <c r="F38" s="55" t="s">
        <v>26</v>
      </c>
      <c r="G38" s="97"/>
      <c r="H38" s="97"/>
      <c r="I38" s="97"/>
      <c r="J38" s="24"/>
      <c r="K38" s="4" t="s">
        <v>31</v>
      </c>
      <c r="N38" s="12"/>
    </row>
    <row r="39" spans="1:15">
      <c r="A39" s="5"/>
      <c r="B39" s="5"/>
      <c r="C39" s="122"/>
      <c r="D39" s="122"/>
      <c r="E39" s="122"/>
      <c r="F39" s="55" t="s">
        <v>26</v>
      </c>
      <c r="G39" s="122"/>
      <c r="H39" s="122"/>
      <c r="I39" s="122"/>
      <c r="J39" s="26"/>
      <c r="K39" s="4" t="s">
        <v>31</v>
      </c>
      <c r="N39" s="12"/>
    </row>
    <row r="40" spans="1:15" ht="22.5">
      <c r="A40" s="5"/>
      <c r="B40" s="5"/>
      <c r="C40" s="6"/>
      <c r="F40" s="55"/>
      <c r="G40" s="135" t="s">
        <v>33</v>
      </c>
      <c r="H40" s="135"/>
      <c r="I40" s="135"/>
      <c r="J40" s="27">
        <f>SUM(J27:J39)</f>
        <v>0</v>
      </c>
      <c r="K40" s="60"/>
      <c r="L40" s="57" t="s">
        <v>34</v>
      </c>
      <c r="M40" s="133">
        <f>(D24*F24)+(D25*F25)</f>
        <v>9440.34</v>
      </c>
      <c r="N40" s="134"/>
    </row>
    <row r="41" spans="1:15" ht="11.25" customHeight="1">
      <c r="A41" s="5"/>
      <c r="B41" s="5"/>
      <c r="C41" s="6"/>
      <c r="F41" s="55"/>
      <c r="G41" s="98" t="s">
        <v>35</v>
      </c>
      <c r="H41" s="98"/>
      <c r="I41" s="98"/>
      <c r="J41" s="56">
        <v>9.5</v>
      </c>
      <c r="K41" s="132" t="s">
        <v>36</v>
      </c>
      <c r="L41" s="136"/>
      <c r="M41" s="137" t="s">
        <v>37</v>
      </c>
      <c r="N41" s="138"/>
    </row>
    <row r="42" spans="1:15" ht="10.5" customHeight="1">
      <c r="A42" s="5"/>
      <c r="B42" s="5"/>
      <c r="C42" s="6"/>
      <c r="F42" s="55"/>
      <c r="G42" s="98" t="s">
        <v>38</v>
      </c>
      <c r="H42" s="98"/>
      <c r="I42" s="98"/>
      <c r="J42" s="31">
        <f>J40/J41</f>
        <v>0</v>
      </c>
      <c r="K42" s="132" t="s">
        <v>39</v>
      </c>
      <c r="L42" s="136"/>
      <c r="M42" s="137"/>
      <c r="N42" s="138"/>
    </row>
    <row r="43" spans="1:15" ht="15" customHeight="1">
      <c r="A43" s="5"/>
      <c r="B43" s="5"/>
      <c r="C43" s="6"/>
      <c r="F43" s="55"/>
      <c r="G43" s="98" t="s">
        <v>40</v>
      </c>
      <c r="H43" s="98"/>
      <c r="I43" s="98"/>
      <c r="J43" s="32">
        <v>22</v>
      </c>
      <c r="K43" s="60"/>
      <c r="L43" s="33" t="s">
        <v>29</v>
      </c>
      <c r="M43" s="139">
        <f>J42*J43</f>
        <v>0</v>
      </c>
      <c r="N43" s="140"/>
    </row>
    <row r="44" spans="1:15" ht="11.25" customHeight="1">
      <c r="A44" s="5"/>
      <c r="B44" s="5"/>
      <c r="C44" s="6"/>
      <c r="F44" s="55"/>
      <c r="G44" s="55"/>
      <c r="I44" s="56"/>
      <c r="K44" s="132" t="s">
        <v>41</v>
      </c>
      <c r="L44" s="132"/>
      <c r="M44" s="133"/>
      <c r="N44" s="134"/>
    </row>
    <row r="45" spans="1:15">
      <c r="A45" s="5"/>
      <c r="B45" s="5"/>
      <c r="C45" s="6"/>
      <c r="F45" s="55"/>
      <c r="G45" s="55"/>
      <c r="H45" s="56"/>
      <c r="I45" s="56"/>
      <c r="J45" s="33"/>
      <c r="K45" s="33"/>
      <c r="L45" s="33" t="s">
        <v>42</v>
      </c>
      <c r="M45" s="133">
        <f>250*8</f>
        <v>2000</v>
      </c>
      <c r="N45" s="134"/>
    </row>
    <row r="46" spans="1:15">
      <c r="A46" s="5"/>
      <c r="B46" s="5"/>
      <c r="E46" s="60"/>
      <c r="F46" s="141"/>
      <c r="G46" s="141"/>
      <c r="H46" s="33"/>
      <c r="I46" s="33"/>
      <c r="J46" s="10"/>
      <c r="K46" s="132" t="s">
        <v>43</v>
      </c>
      <c r="L46" s="132" t="s">
        <v>43</v>
      </c>
      <c r="M46" s="133"/>
      <c r="N46" s="134"/>
      <c r="O46" s="34"/>
    </row>
    <row r="47" spans="1:15">
      <c r="A47" s="5"/>
      <c r="B47" s="5"/>
      <c r="E47" s="60"/>
      <c r="F47" s="141"/>
      <c r="G47" s="141"/>
      <c r="H47" s="33"/>
      <c r="I47" s="33"/>
      <c r="J47" s="33"/>
      <c r="K47" s="132" t="s">
        <v>44</v>
      </c>
      <c r="L47" s="132"/>
      <c r="M47" s="139">
        <f>SUM(M40:N46)</f>
        <v>11440.34</v>
      </c>
      <c r="N47" s="140"/>
    </row>
    <row r="48" spans="1:15">
      <c r="A48" s="5"/>
      <c r="B48" s="5"/>
      <c r="E48" s="60"/>
      <c r="F48" s="141"/>
      <c r="G48" s="141"/>
      <c r="H48" s="33"/>
      <c r="I48" s="33"/>
      <c r="J48" s="33"/>
      <c r="M48" s="133"/>
      <c r="N48" s="134"/>
    </row>
    <row r="49" spans="1:14">
      <c r="A49" s="5"/>
      <c r="B49" s="5"/>
      <c r="C49" s="10"/>
      <c r="E49" s="60"/>
      <c r="F49" s="141"/>
      <c r="G49" s="141"/>
      <c r="H49" s="33"/>
      <c r="I49" s="33"/>
      <c r="J49" s="33"/>
      <c r="M49" s="142"/>
      <c r="N49" s="143"/>
    </row>
    <row r="50" spans="1:14">
      <c r="A50" s="5"/>
      <c r="B50" s="35" t="s">
        <v>45</v>
      </c>
      <c r="C50" s="36"/>
      <c r="D50" s="36"/>
      <c r="E50" s="36"/>
      <c r="F50" s="36"/>
      <c r="G50" s="37"/>
      <c r="H50" s="33"/>
      <c r="I50" s="33"/>
      <c r="J50" s="33"/>
      <c r="L50" s="60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5"/>
      <c r="C55" s="26"/>
      <c r="D55" s="26"/>
      <c r="E55" s="26"/>
      <c r="F55" s="26"/>
      <c r="G55" s="46"/>
      <c r="N55" s="12"/>
    </row>
    <row r="56" spans="1:14">
      <c r="A56" s="5"/>
      <c r="B56" s="45"/>
      <c r="C56" s="26"/>
      <c r="D56" s="26"/>
      <c r="E56" s="26"/>
      <c r="F56" s="26"/>
      <c r="G56" s="46"/>
      <c r="N56" s="12"/>
    </row>
    <row r="57" spans="1:14">
      <c r="A57" s="5"/>
      <c r="B57" s="45"/>
      <c r="C57" s="26"/>
      <c r="D57" s="26"/>
      <c r="E57" s="26"/>
      <c r="F57" s="26"/>
      <c r="G57" s="46"/>
      <c r="N57" s="12"/>
    </row>
    <row r="58" spans="1:14">
      <c r="A58" s="5"/>
      <c r="B58" s="144" t="s">
        <v>46</v>
      </c>
      <c r="C58" s="95"/>
      <c r="D58" s="95"/>
      <c r="E58" s="95"/>
      <c r="F58" s="95"/>
      <c r="G58" s="95"/>
      <c r="I58" s="145" t="s">
        <v>47</v>
      </c>
      <c r="J58" s="145"/>
      <c r="K58" s="145"/>
      <c r="L58" s="145"/>
      <c r="M58" s="145"/>
      <c r="N58" s="146"/>
    </row>
    <row r="59" spans="1:14" ht="1.5" customHeight="1">
      <c r="A59" s="5"/>
      <c r="B59" s="54"/>
      <c r="C59" s="55"/>
      <c r="D59" s="55"/>
      <c r="E59" s="55"/>
      <c r="F59" s="55"/>
      <c r="G59" s="55"/>
      <c r="I59" s="55"/>
      <c r="J59" s="55"/>
      <c r="K59" s="55"/>
      <c r="L59" s="55"/>
      <c r="M59" s="55"/>
      <c r="N59" s="58"/>
    </row>
    <row r="60" spans="1:14" ht="11.25" hidden="1" customHeight="1">
      <c r="A60" s="5"/>
      <c r="B60" s="114"/>
      <c r="C60" s="98"/>
      <c r="D60" s="98"/>
      <c r="E60" s="98"/>
      <c r="F60" s="98"/>
      <c r="G60" s="98"/>
      <c r="N60" s="12"/>
    </row>
    <row r="61" spans="1:14" ht="16.5" customHeight="1">
      <c r="A61" s="5"/>
      <c r="B61" s="149" t="s">
        <v>48</v>
      </c>
      <c r="C61" s="97"/>
      <c r="D61" s="97"/>
      <c r="E61" s="97"/>
      <c r="F61" s="97"/>
      <c r="G61" s="97"/>
      <c r="I61" s="97" t="s">
        <v>77</v>
      </c>
      <c r="J61" s="97"/>
      <c r="K61" s="97"/>
      <c r="L61" s="97"/>
      <c r="M61" s="97"/>
      <c r="N61" s="150"/>
    </row>
    <row r="62" spans="1:14">
      <c r="A62" s="5"/>
      <c r="B62" s="114" t="s">
        <v>49</v>
      </c>
      <c r="C62" s="98"/>
      <c r="D62" s="98"/>
      <c r="E62" s="98"/>
      <c r="F62" s="98"/>
      <c r="G62" s="98"/>
      <c r="I62" s="151" t="s">
        <v>49</v>
      </c>
      <c r="J62" s="151"/>
      <c r="K62" s="151"/>
      <c r="L62" s="151"/>
      <c r="M62" s="151"/>
      <c r="N62" s="152"/>
    </row>
    <row r="63" spans="1:14" ht="26.25" customHeight="1">
      <c r="A63" s="5"/>
      <c r="B63" s="153" t="s">
        <v>50</v>
      </c>
      <c r="C63" s="154"/>
      <c r="D63" s="154"/>
      <c r="E63" s="154"/>
      <c r="F63" s="154"/>
      <c r="G63" s="154"/>
      <c r="I63" s="154" t="s">
        <v>99</v>
      </c>
      <c r="J63" s="154"/>
      <c r="K63" s="154"/>
      <c r="L63" s="154"/>
      <c r="M63" s="154"/>
      <c r="N63" s="155"/>
    </row>
    <row r="64" spans="1:14" ht="2.25" customHeight="1">
      <c r="A64" s="5"/>
      <c r="B64" s="114" t="s">
        <v>51</v>
      </c>
      <c r="C64" s="98"/>
      <c r="D64" s="98"/>
      <c r="E64" s="98"/>
      <c r="F64" s="98"/>
      <c r="G64" s="98"/>
      <c r="I64" s="147" t="s">
        <v>52</v>
      </c>
      <c r="J64" s="147"/>
      <c r="K64" s="147"/>
      <c r="L64" s="147"/>
      <c r="M64" s="147"/>
      <c r="N64" s="148"/>
    </row>
    <row r="65" spans="1:14" ht="0.75" hidden="1" customHeight="1">
      <c r="A65" s="5"/>
      <c r="B65" s="5"/>
      <c r="N65" s="12"/>
    </row>
    <row r="66" spans="1:14" ht="14.25" customHeight="1" thickBot="1">
      <c r="A66" s="49"/>
      <c r="B66" s="49"/>
      <c r="C66" s="50"/>
      <c r="D66" s="50"/>
      <c r="E66" s="50"/>
      <c r="F66" s="50"/>
      <c r="G66" s="50"/>
      <c r="H66" s="50"/>
      <c r="I66" s="50" t="s">
        <v>53</v>
      </c>
      <c r="J66" s="50">
        <v>7862</v>
      </c>
      <c r="K66" s="50"/>
      <c r="L66" s="51"/>
      <c r="M66" s="51"/>
      <c r="N66" s="52"/>
    </row>
    <row r="67" spans="1:14" ht="36" customHeight="1">
      <c r="N67" s="4" t="s">
        <v>54</v>
      </c>
    </row>
    <row r="487" spans="4:4">
      <c r="D487" s="53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VHRD 12</vt:lpstr>
      <vt:lpstr>AZC 11</vt:lpstr>
      <vt:lpstr>VHRD 10- COMPLEMENTO </vt:lpstr>
      <vt:lpstr>VHRD 9</vt:lpstr>
      <vt:lpstr>DMFM 8</vt:lpstr>
      <vt:lpstr>FJDDUDV 7</vt:lpstr>
      <vt:lpstr>FJDDUDV 6</vt:lpstr>
      <vt:lpstr>BIMO 5</vt:lpstr>
      <vt:lpstr>BIMO 4</vt:lpstr>
      <vt:lpstr>DMFM 3</vt:lpstr>
      <vt:lpstr>ALRR 2</vt:lpstr>
      <vt:lpstr>ASM 1</vt:lpstr>
      <vt:lpstr>'ALRR 2'!Área_de_impresión</vt:lpstr>
      <vt:lpstr>'ASM 1'!Área_de_impresión</vt:lpstr>
      <vt:lpstr>'AZC 11'!Área_de_impresión</vt:lpstr>
      <vt:lpstr>'BIMO 4'!Área_de_impresión</vt:lpstr>
      <vt:lpstr>'BIMO 5'!Área_de_impresión</vt:lpstr>
      <vt:lpstr>'DMFM 3'!Área_de_impresión</vt:lpstr>
      <vt:lpstr>'DMFM 8'!Área_de_impresión</vt:lpstr>
      <vt:lpstr>'FJDDUDV 6'!Área_de_impresión</vt:lpstr>
      <vt:lpstr>'FJDDUDV 7'!Área_de_impresión</vt:lpstr>
      <vt:lpstr>'VHRD 10- COMPLEMENTO '!Área_de_impresión</vt:lpstr>
      <vt:lpstr>'VHRD 12'!Área_de_impresión</vt:lpstr>
      <vt:lpstr>'VHRD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Neidy Silva Zuñiga</dc:creator>
  <cp:lastModifiedBy>Neidy Silva Zuñiga</cp:lastModifiedBy>
  <cp:lastPrinted>2023-09-29T18:13:14Z</cp:lastPrinted>
  <dcterms:created xsi:type="dcterms:W3CDTF">2023-09-11T20:56:54Z</dcterms:created>
  <dcterms:modified xsi:type="dcterms:W3CDTF">2023-10-03T18:51:39Z</dcterms:modified>
</cp:coreProperties>
</file>